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1072" windowHeight="8268"/>
  </bookViews>
  <sheets>
    <sheet name="I. Фін звіт 9міс 2025р ЦПМС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звіт 9міс 2025р ЦПМСД'!$21:$23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звіт 9міс 2025р ЦПМСД'!$A$1:$H$101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 refMode="R1C1"/>
</workbook>
</file>

<file path=xl/calcChain.xml><?xml version="1.0" encoding="utf-8"?>
<calcChain xmlns="http://schemas.openxmlformats.org/spreadsheetml/2006/main">
  <c r="C28" i="1" l="1"/>
  <c r="D28" i="1"/>
  <c r="E28" i="1"/>
  <c r="F28" i="1"/>
  <c r="G29" i="1"/>
  <c r="G28" i="1" s="1"/>
  <c r="H29" i="1"/>
  <c r="H28" i="1" s="1"/>
  <c r="C30" i="1"/>
  <c r="D30" i="1"/>
  <c r="E30" i="1"/>
  <c r="F30" i="1"/>
  <c r="G30" i="1" s="1"/>
  <c r="G31" i="1"/>
  <c r="H31" i="1"/>
  <c r="G32" i="1"/>
  <c r="H32" i="1"/>
  <c r="G33" i="1"/>
  <c r="G34" i="1"/>
  <c r="H34" i="1"/>
  <c r="F43" i="1"/>
  <c r="H30" i="1" l="1"/>
  <c r="E45" i="1"/>
  <c r="C65" i="1" l="1"/>
  <c r="C59" i="1"/>
  <c r="G53" i="1"/>
  <c r="G54" i="1"/>
  <c r="G55" i="1"/>
  <c r="G56" i="1"/>
  <c r="F61" i="1"/>
  <c r="H73" i="1"/>
  <c r="E70" i="1" l="1"/>
  <c r="D74" i="1"/>
  <c r="D75" i="1"/>
  <c r="D70" i="1" s="1"/>
  <c r="D76" i="1"/>
  <c r="E62" i="1"/>
  <c r="D63" i="1" l="1"/>
  <c r="D62" i="1"/>
  <c r="D61" i="1"/>
  <c r="H43" i="1"/>
  <c r="G71" i="1"/>
  <c r="D71" i="1" s="1"/>
  <c r="G72" i="1"/>
  <c r="G73" i="1"/>
  <c r="E65" i="1"/>
  <c r="H52" i="1"/>
  <c r="G52" i="1"/>
  <c r="H47" i="1"/>
  <c r="H48" i="1"/>
  <c r="H50" i="1"/>
  <c r="G46" i="1"/>
  <c r="G47" i="1"/>
  <c r="G48" i="1"/>
  <c r="G49" i="1"/>
  <c r="G50" i="1"/>
  <c r="F45" i="1"/>
  <c r="H44" i="1"/>
  <c r="G42" i="1"/>
  <c r="G44" i="1"/>
  <c r="H39" i="1"/>
  <c r="H40" i="1"/>
  <c r="H41" i="1"/>
  <c r="G39" i="1"/>
  <c r="G40" i="1"/>
  <c r="G41" i="1"/>
  <c r="C36" i="1" l="1"/>
  <c r="C88" i="1" s="1"/>
  <c r="H45" i="1"/>
  <c r="F65" i="1"/>
  <c r="G61" i="1"/>
  <c r="G45" i="1"/>
  <c r="G43" i="1"/>
  <c r="H38" i="1" l="1"/>
  <c r="G38" i="1"/>
  <c r="G35" i="1"/>
  <c r="D36" i="1" l="1"/>
  <c r="D87" i="1"/>
  <c r="D86" i="1"/>
  <c r="D85" i="1"/>
  <c r="D84" i="1"/>
  <c r="H83" i="1"/>
  <c r="G83" i="1"/>
  <c r="F83" i="1"/>
  <c r="E83" i="1"/>
  <c r="C83" i="1"/>
  <c r="D82" i="1"/>
  <c r="D81" i="1"/>
  <c r="D80" i="1"/>
  <c r="D79" i="1"/>
  <c r="H78" i="1"/>
  <c r="G78" i="1"/>
  <c r="F78" i="1"/>
  <c r="E78" i="1"/>
  <c r="C78" i="1"/>
  <c r="F70" i="1"/>
  <c r="C70" i="1"/>
  <c r="D69" i="1"/>
  <c r="H68" i="1"/>
  <c r="G68" i="1"/>
  <c r="F68" i="1"/>
  <c r="D64" i="1"/>
  <c r="G63" i="1"/>
  <c r="F63" i="1"/>
  <c r="E63" i="1"/>
  <c r="C63" i="1"/>
  <c r="G62" i="1"/>
  <c r="F62" i="1"/>
  <c r="H62" i="1" s="1"/>
  <c r="C62" i="1"/>
  <c r="E61" i="1"/>
  <c r="D58" i="1"/>
  <c r="D57" i="1"/>
  <c r="D55" i="1"/>
  <c r="D54" i="1"/>
  <c r="D53" i="1"/>
  <c r="D49" i="1"/>
  <c r="D46" i="1"/>
  <c r="G59" i="1"/>
  <c r="H65" i="1"/>
  <c r="C61" i="1"/>
  <c r="F36" i="1" l="1"/>
  <c r="F88" i="1" s="1"/>
  <c r="D59" i="1"/>
  <c r="D65" i="1"/>
  <c r="H61" i="1"/>
  <c r="H63" i="1"/>
  <c r="H70" i="1"/>
  <c r="G70" i="1"/>
  <c r="D83" i="1"/>
  <c r="E66" i="1"/>
  <c r="G65" i="1"/>
  <c r="G66" i="1" s="1"/>
  <c r="D68" i="1"/>
  <c r="D88" i="1" s="1"/>
  <c r="D78" i="1"/>
  <c r="C66" i="1"/>
  <c r="H59" i="1"/>
  <c r="F66" i="1"/>
  <c r="C89" i="1"/>
  <c r="F59" i="1"/>
  <c r="F89" i="1" s="1"/>
  <c r="E59" i="1"/>
  <c r="D89" i="1" l="1"/>
  <c r="D90" i="1" s="1"/>
  <c r="H66" i="1"/>
  <c r="F90" i="1"/>
  <c r="C90" i="1"/>
  <c r="E89" i="1"/>
  <c r="D66" i="1"/>
  <c r="E36" i="1"/>
  <c r="G89" i="1" l="1"/>
  <c r="H89" i="1"/>
  <c r="E88" i="1"/>
  <c r="E90" i="1" s="1"/>
  <c r="G36" i="1"/>
  <c r="H36" i="1"/>
  <c r="G88" i="1" l="1"/>
  <c r="H88" i="1"/>
</calcChain>
</file>

<file path=xl/sharedStrings.xml><?xml version="1.0" encoding="utf-8"?>
<sst xmlns="http://schemas.openxmlformats.org/spreadsheetml/2006/main" count="128" uniqueCount="121">
  <si>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</si>
  <si>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</si>
  <si>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</si>
  <si>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</si>
  <si>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</si>
  <si>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</si>
  <si>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</si>
  <si>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</si>
  <si>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</si>
  <si>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</si>
  <si>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</si>
  <si>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</si>
  <si>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</si>
  <si>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</si>
  <si>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</si>
  <si>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</si>
  <si>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</si>
  <si>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</si>
  <si>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</si>
  <si>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</si>
  <si>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</si>
  <si>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</si>
  <si>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</si>
  <si>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</si>
  <si>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</si>
  <si>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</si>
  <si>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</si>
  <si>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</si>
  <si>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</si>
  <si>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</si>
  <si>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</si>
  <si>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</si>
  <si>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</si>
  <si>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</si>
  <si>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</si>
  <si>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</si>
  <si>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>Нерозподілені доходи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</si>
  <si>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</si>
  <si>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</si>
  <si>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</si>
  <si>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</si>
  <si>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</si>
  <si>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</si>
  <si>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</si>
  <si>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</si>
  <si>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</si>
  <si>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</si>
  <si>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</si>
  <si>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</si>
  <si>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</si>
  <si>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</si>
  <si>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</si>
  <si>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</si>
  <si>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</si>
  <si>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</si>
  <si>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</si>
  <si>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</si>
  <si>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</si>
  <si>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</si>
  <si>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</si>
  <si>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</si>
  <si>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</si>
  <si>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</si>
  <si>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</si>
  <si>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</si>
  <si>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</si>
  <si>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</si>
  <si>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</si>
  <si>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</si>
  <si>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</si>
  <si>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</si>
  <si>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</si>
  <si>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</si>
  <si>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</si>
  <si>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</si>
  <si>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</si>
  <si>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</si>
  <si>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</si>
  <si>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</si>
  <si>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</si>
  <si>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</si>
  <si>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</si>
  <si>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</si>
  <si>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</si>
  <si>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</si>
  <si>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</si>
  <si>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</si>
  <si>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</si>
  <si>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</si>
  <si>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</si>
  <si>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</si>
  <si>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</si>
  <si>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</si>
  <si>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</si>
  <si>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</si>
  <si>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</si>
  <si>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</si>
  <si>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</si>
  <si>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</si>
  <si>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</si>
  <si>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- Молдавчук Богдана Миколаївна</t>
  </si>
  <si>
    <t>Інші надходження</t>
  </si>
  <si>
    <t>відхилення, +/–</t>
  </si>
  <si>
    <t>виконання, %</t>
  </si>
  <si>
    <t>(067) 284-03-66</t>
  </si>
  <si>
    <t>на 01.01.25</t>
  </si>
  <si>
    <t>Інші операційні витрати (розшифрувати*)Претензія НСЗУ та ПФУ</t>
  </si>
  <si>
    <t>Факт минулого року (2024)</t>
  </si>
  <si>
    <t>Плановий рік  (2025)</t>
  </si>
  <si>
    <t>на 01.01.26</t>
  </si>
  <si>
    <t>Додаток 1</t>
  </si>
  <si>
    <r>
      <t>ЗВІТ ПРО ВИКОНАННЯ ФІНАНСОВОГО  ПЛАНУ  ЗА</t>
    </r>
    <r>
      <rPr>
        <b/>
        <u/>
        <sz val="14"/>
        <rFont val="Times New Roman"/>
        <family val="1"/>
        <charset val="204"/>
      </rPr>
      <t xml:space="preserve"> 9 міс 2025</t>
    </r>
    <r>
      <rPr>
        <b/>
        <sz val="14"/>
        <rFont val="Times New Roman"/>
        <family val="1"/>
        <charset val="204"/>
      </rPr>
      <t xml:space="preserve"> року</t>
    </r>
  </si>
  <si>
    <t>план               9 міс. 2025р.</t>
  </si>
  <si>
    <t>факт                      9 міс. 2025</t>
  </si>
  <si>
    <t>на 01.10.25</t>
  </si>
  <si>
    <t>до рішення міської ради</t>
  </si>
  <si>
    <t>секретар ради та виконкому</t>
  </si>
  <si>
    <t>Євген МОЛНАР</t>
  </si>
  <si>
    <t xml:space="preserve">В.п. міського голови, </t>
  </si>
  <si>
    <t>від 09.12.2025 р.№1188</t>
  </si>
  <si>
    <t>79-ї сесії 8-го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</si>
</sst>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-* #,##0.00\ _г_р_н_._-;\-* #,##0.00\ _г_р_н_._-;_-* &quot;-&quot;??\ _г_р_н_._-;_-@_-"/>
    <numFmt numFmtId="170" formatCode="###\ ##0.000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_-* #,##0.00_₴_-;\-* #,##0.00_₴_-;_-* &quot;-&quot;??_₴_-;_-@_-"/>
    <numFmt numFmtId="174" formatCode="#,##0.00&quot;р.&quot;;\-#,##0.00&quot;р.&quot;"/>
    <numFmt numFmtId="175" formatCode="#,##0.0_ ;[Red]\-#,##0.0\ "/>
    <numFmt numFmtId="176" formatCode="_-* #,##0.00_р_._-;\-* #,##0.00_р_._-;_-* &quot;-&quot;??_р_._-;_-@_-"/>
    <numFmt numFmtId="177" formatCode="#,##0&quot;р.&quot;;[Red]\-#,##0&quot;р.&quot;"/>
    <numFmt numFmtId="178" formatCode="0.0;\(0.0\);\ ;\-"/>
  </numFmts>
  <fonts count="7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8"/>
      <name val="Calibri"/>
      <family val="2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color rgb="FF0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2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7" applyNumberFormat="0" applyAlignment="0" applyProtection="0"/>
    <xf numFmtId="0" fontId="22" fillId="22" borderId="8" applyNumberFormat="0" applyAlignment="0" applyProtection="0"/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169" fontId="24" fillId="0" borderId="0" applyFont="0" applyFill="0" applyBorder="0" applyAlignment="0" applyProtection="0"/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0" fontId="25" fillId="0" borderId="0" applyNumberFormat="0" applyFill="0" applyBorder="0" applyAlignment="0" applyProtection="0"/>
    <xf numFmtId="170" fontId="26" fillId="0" borderId="0" applyAlignment="0">
      <alignment wrapText="1"/>
    </xf>
    <xf numFmtId="0" fontId="27" fillId="5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8" borderId="7" applyNumberFormat="0" applyAlignment="0" applyProtection="0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33" fillId="2" borderId="12">
      <alignment horizontal="left" vertical="center"/>
      <protection locked="0"/>
    </xf>
    <xf numFmtId="49" fontId="33" fillId="2" borderId="12">
      <alignment horizontal="left" vertical="center"/>
    </xf>
    <xf numFmtId="4" fontId="33" fillId="2" borderId="12">
      <alignment horizontal="right" vertical="center"/>
      <protection locked="0"/>
    </xf>
    <xf numFmtId="4" fontId="33" fillId="2" borderId="12">
      <alignment horizontal="right" vertical="center"/>
    </xf>
    <xf numFmtId="4" fontId="34" fillId="2" borderId="12">
      <alignment horizontal="right" vertical="center"/>
      <protection locked="0"/>
    </xf>
    <xf numFmtId="49" fontId="35" fillId="2" borderId="1">
      <alignment horizontal="left" vertical="center"/>
      <protection locked="0"/>
    </xf>
    <xf numFmtId="49" fontId="35" fillId="2" borderId="1">
      <alignment horizontal="left" vertical="center"/>
    </xf>
    <xf numFmtId="49" fontId="36" fillId="2" borderId="1">
      <alignment horizontal="left" vertical="center"/>
      <protection locked="0"/>
    </xf>
    <xf numFmtId="49" fontId="36" fillId="2" borderId="1">
      <alignment horizontal="left" vertical="center"/>
    </xf>
    <xf numFmtId="4" fontId="35" fillId="2" borderId="1">
      <alignment horizontal="right" vertical="center"/>
      <protection locked="0"/>
    </xf>
    <xf numFmtId="4" fontId="35" fillId="2" borderId="1">
      <alignment horizontal="right" vertical="center"/>
    </xf>
    <xf numFmtId="4" fontId="37" fillId="2" borderId="1">
      <alignment horizontal="right" vertical="center"/>
      <protection locked="0"/>
    </xf>
    <xf numFmtId="49" fontId="23" fillId="2" borderId="1">
      <alignment horizontal="left" vertical="center"/>
      <protection locked="0"/>
    </xf>
    <xf numFmtId="49" fontId="23" fillId="2" borderId="1">
      <alignment horizontal="left" vertical="center"/>
      <protection locked="0"/>
    </xf>
    <xf numFmtId="49" fontId="23" fillId="2" borderId="1">
      <alignment horizontal="left" vertical="center"/>
    </xf>
    <xf numFmtId="49" fontId="23" fillId="2" borderId="1">
      <alignment horizontal="left" vertical="center"/>
    </xf>
    <xf numFmtId="49" fontId="34" fillId="2" borderId="1">
      <alignment horizontal="left" vertical="center"/>
      <protection locked="0"/>
    </xf>
    <xf numFmtId="49" fontId="34" fillId="2" borderId="1">
      <alignment horizontal="left" vertical="center"/>
    </xf>
    <xf numFmtId="4" fontId="23" fillId="2" borderId="1">
      <alignment horizontal="right" vertical="center"/>
      <protection locked="0"/>
    </xf>
    <xf numFmtId="4" fontId="23" fillId="2" borderId="1">
      <alignment horizontal="right" vertical="center"/>
      <protection locked="0"/>
    </xf>
    <xf numFmtId="4" fontId="23" fillId="2" borderId="1">
      <alignment horizontal="right" vertical="center"/>
    </xf>
    <xf numFmtId="4" fontId="23" fillId="2" borderId="1">
      <alignment horizontal="right" vertical="center"/>
    </xf>
    <xf numFmtId="4" fontId="34" fillId="2" borderId="1">
      <alignment horizontal="right" vertical="center"/>
      <protection locked="0"/>
    </xf>
    <xf numFmtId="49" fontId="38" fillId="2" borderId="1">
      <alignment horizontal="left" vertical="center"/>
      <protection locked="0"/>
    </xf>
    <xf numFmtId="49" fontId="38" fillId="2" borderId="1">
      <alignment horizontal="left" vertical="center"/>
    </xf>
    <xf numFmtId="49" fontId="39" fillId="2" borderId="1">
      <alignment horizontal="left" vertical="center"/>
      <protection locked="0"/>
    </xf>
    <xf numFmtId="49" fontId="39" fillId="2" borderId="1">
      <alignment horizontal="left" vertical="center"/>
    </xf>
    <xf numFmtId="4" fontId="38" fillId="2" borderId="1">
      <alignment horizontal="right" vertical="center"/>
      <protection locked="0"/>
    </xf>
    <xf numFmtId="4" fontId="38" fillId="2" borderId="1">
      <alignment horizontal="right" vertical="center"/>
    </xf>
    <xf numFmtId="4" fontId="40" fillId="2" borderId="1">
      <alignment horizontal="right" vertical="center"/>
      <protection locked="0"/>
    </xf>
    <xf numFmtId="49" fontId="41" fillId="0" borderId="1">
      <alignment horizontal="left" vertical="center"/>
      <protection locked="0"/>
    </xf>
    <xf numFmtId="49" fontId="41" fillId="0" borderId="1">
      <alignment horizontal="left" vertical="center"/>
    </xf>
    <xf numFmtId="49" fontId="42" fillId="0" borderId="1">
      <alignment horizontal="left" vertical="center"/>
      <protection locked="0"/>
    </xf>
    <xf numFmtId="49" fontId="42" fillId="0" borderId="1">
      <alignment horizontal="left" vertical="center"/>
    </xf>
    <xf numFmtId="4" fontId="41" fillId="0" borderId="1">
      <alignment horizontal="right" vertical="center"/>
      <protection locked="0"/>
    </xf>
    <xf numFmtId="4" fontId="41" fillId="0" borderId="1">
      <alignment horizontal="right" vertical="center"/>
    </xf>
    <xf numFmtId="4" fontId="42" fillId="0" borderId="1">
      <alignment horizontal="right" vertical="center"/>
      <protection locked="0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9" fontId="44" fillId="0" borderId="1">
      <alignment horizontal="left" vertical="center"/>
      <protection locked="0"/>
    </xf>
    <xf numFmtId="49" fontId="44" fillId="0" borderId="1">
      <alignment horizontal="left" vertical="center"/>
    </xf>
    <xf numFmtId="4" fontId="43" fillId="0" borderId="1">
      <alignment horizontal="right" vertical="center"/>
      <protection locked="0"/>
    </xf>
    <xf numFmtId="4" fontId="43" fillId="0" borderId="1">
      <alignment horizontal="right" vertical="center"/>
    </xf>
    <xf numFmtId="49" fontId="41" fillId="0" borderId="1">
      <alignment horizontal="left" vertical="center"/>
      <protection locked="0"/>
    </xf>
    <xf numFmtId="49" fontId="42" fillId="0" borderId="1">
      <alignment horizontal="left" vertical="center"/>
      <protection locked="0"/>
    </xf>
    <xf numFmtId="4" fontId="41" fillId="0" borderId="1">
      <alignment horizontal="right" vertical="center"/>
      <protection locked="0"/>
    </xf>
    <xf numFmtId="0" fontId="45" fillId="0" borderId="13" applyNumberFormat="0" applyFill="0" applyAlignment="0" applyProtection="0"/>
    <xf numFmtId="0" fontId="46" fillId="23" borderId="0" applyNumberFormat="0" applyBorder="0" applyAlignment="0" applyProtection="0"/>
    <xf numFmtId="0" fontId="24" fillId="0" borderId="0"/>
    <xf numFmtId="0" fontId="24" fillId="0" borderId="0"/>
    <xf numFmtId="0" fontId="2" fillId="24" borderId="14" applyNumberFormat="0" applyFont="0" applyAlignment="0" applyProtection="0"/>
    <xf numFmtId="4" fontId="47" fillId="25" borderId="1">
      <alignment horizontal="right" vertical="center"/>
      <protection locked="0"/>
    </xf>
    <xf numFmtId="4" fontId="47" fillId="26" borderId="1">
      <alignment horizontal="right" vertical="center"/>
      <protection locked="0"/>
    </xf>
    <xf numFmtId="4" fontId="47" fillId="27" borderId="1">
      <alignment horizontal="right" vertical="center"/>
      <protection locked="0"/>
    </xf>
    <xf numFmtId="0" fontId="48" fillId="21" borderId="15" applyNumberFormat="0" applyAlignment="0" applyProtection="0"/>
    <xf numFmtId="49" fontId="23" fillId="0" borderId="1">
      <alignment horizontal="left" vertical="center" wrapText="1"/>
      <protection locked="0"/>
    </xf>
    <xf numFmtId="49" fontId="23" fillId="0" borderId="1">
      <alignment horizontal="left" vertical="center" wrapText="1"/>
      <protection locked="0"/>
    </xf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52" fillId="8" borderId="7" applyNumberFormat="0" applyAlignment="0" applyProtection="0"/>
    <xf numFmtId="0" fontId="32" fillId="8" borderId="7" applyNumberFormat="0" applyAlignment="0" applyProtection="0"/>
    <xf numFmtId="0" fontId="53" fillId="21" borderId="15" applyNumberFormat="0" applyAlignment="0" applyProtection="0"/>
    <xf numFmtId="0" fontId="48" fillId="21" borderId="15" applyNumberFormat="0" applyAlignment="0" applyProtection="0"/>
    <xf numFmtId="0" fontId="54" fillId="21" borderId="7" applyNumberFormat="0" applyAlignment="0" applyProtection="0"/>
    <xf numFmtId="0" fontId="21" fillId="21" borderId="7" applyNumberFormat="0" applyAlignment="0" applyProtection="0"/>
    <xf numFmtId="171" fontId="24" fillId="0" borderId="0" applyFont="0" applyFill="0" applyBorder="0" applyAlignment="0" applyProtection="0"/>
    <xf numFmtId="0" fontId="55" fillId="0" borderId="9" applyNumberFormat="0" applyFill="0" applyAlignment="0" applyProtection="0"/>
    <xf numFmtId="0" fontId="28" fillId="0" borderId="9" applyNumberFormat="0" applyFill="0" applyAlignment="0" applyProtection="0"/>
    <xf numFmtId="0" fontId="56" fillId="0" borderId="10" applyNumberFormat="0" applyFill="0" applyAlignment="0" applyProtection="0"/>
    <xf numFmtId="0" fontId="29" fillId="0" borderId="10" applyNumberFormat="0" applyFill="0" applyAlignment="0" applyProtection="0"/>
    <xf numFmtId="0" fontId="57" fillId="0" borderId="11" applyNumberFormat="0" applyFill="0" applyAlignment="0" applyProtection="0"/>
    <xf numFmtId="0" fontId="30" fillId="0" borderId="11" applyNumberFormat="0" applyFill="0" applyAlignment="0" applyProtection="0"/>
    <xf numFmtId="0" fontId="5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50" fillId="0" borderId="16" applyNumberFormat="0" applyFill="0" applyAlignment="0" applyProtection="0"/>
    <xf numFmtId="0" fontId="59" fillId="22" borderId="8" applyNumberFormat="0" applyAlignment="0" applyProtection="0"/>
    <xf numFmtId="0" fontId="22" fillId="22" borderId="8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4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4" fillId="0" borderId="0"/>
    <xf numFmtId="0" fontId="2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24" fillId="0" borderId="0" applyNumberFormat="0" applyFont="0" applyFill="0" applyBorder="0" applyAlignment="0" applyProtection="0">
      <alignment vertical="top"/>
    </xf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63" fillId="4" borderId="0" applyNumberFormat="0" applyBorder="0" applyAlignment="0" applyProtection="0"/>
    <xf numFmtId="0" fontId="20" fillId="4" borderId="0" applyNumberFormat="0" applyBorder="0" applyAlignment="0" applyProtection="0"/>
    <xf numFmtId="0" fontId="6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5" fillId="24" borderId="14" applyNumberFormat="0" applyFont="0" applyAlignment="0" applyProtection="0"/>
    <xf numFmtId="0" fontId="24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6" fillId="0" borderId="13" applyNumberFormat="0" applyFill="0" applyAlignment="0" applyProtection="0"/>
    <xf numFmtId="0" fontId="45" fillId="0" borderId="13" applyNumberFormat="0" applyFill="0" applyAlignment="0" applyProtection="0"/>
    <xf numFmtId="0" fontId="1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8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70" fillId="5" borderId="0" applyNumberFormat="0" applyBorder="0" applyAlignment="0" applyProtection="0"/>
    <xf numFmtId="0" fontId="27" fillId="5" borderId="0" applyNumberFormat="0" applyBorder="0" applyAlignment="0" applyProtection="0"/>
    <xf numFmtId="178" fontId="71" fillId="2" borderId="17" applyFill="0" applyBorder="0">
      <alignment horizontal="center" vertical="center" wrapText="1"/>
      <protection locked="0"/>
    </xf>
    <xf numFmtId="170" fontId="72" fillId="0" borderId="0">
      <alignment wrapText="1"/>
    </xf>
    <xf numFmtId="170" fontId="26" fillId="0" borderId="0">
      <alignment wrapText="1"/>
    </xf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right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vertical="center"/>
    </xf>
    <xf numFmtId="166" fontId="8" fillId="0" borderId="3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8" fontId="4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08"/>
  <sheetViews>
    <sheetView tabSelected="1" view="pageBreakPreview" zoomScale="70" zoomScaleNormal="70" zoomScaleSheetLayoutView="70" workbookViewId="0">
      <pane xSplit="18588" topLeftCell="K1"/>
      <selection activeCell="E3" sqref="E3:G3"/>
      <selection pane="topRight" activeCell="K6" sqref="K6"/>
    </sheetView>
  </sheetViews>
  <sheetFormatPr defaultColWidth="9.109375" defaultRowHeight="18"/>
  <cols>
    <col min="1" max="1" width="89.88671875" style="1" customWidth="1"/>
    <col min="2" max="2" width="17.88671875" style="6" customWidth="1"/>
    <col min="3" max="3" width="16.5546875" style="6" customWidth="1"/>
    <col min="4" max="4" width="17.44140625" style="1" customWidth="1"/>
    <col min="5" max="5" width="16.33203125" style="1" customWidth="1"/>
    <col min="6" max="6" width="19.109375" style="1" customWidth="1"/>
    <col min="7" max="8" width="16.33203125" style="1" customWidth="1"/>
    <col min="9" max="16384" width="9.109375" style="1"/>
  </cols>
  <sheetData>
    <row r="1" spans="1:8" ht="23.4" customHeight="1">
      <c r="B1" s="2"/>
      <c r="C1" s="2"/>
      <c r="E1" s="3"/>
      <c r="F1" s="3" t="s">
        <v>110</v>
      </c>
      <c r="G1" s="3"/>
      <c r="H1" s="3"/>
    </row>
    <row r="2" spans="1:8" ht="23.4" customHeight="1">
      <c r="B2" s="2"/>
      <c r="C2" s="2"/>
      <c r="E2" s="90" t="s">
        <v>115</v>
      </c>
      <c r="F2" s="90"/>
      <c r="G2" s="90"/>
      <c r="H2" s="4"/>
    </row>
    <row r="3" spans="1:8" ht="19.95" customHeight="1">
      <c r="B3" s="2"/>
      <c r="C3" s="2"/>
      <c r="E3" s="90" t="s">
        <v>120</v>
      </c>
      <c r="F3" s="90"/>
      <c r="G3" s="90"/>
      <c r="H3" s="4"/>
    </row>
    <row r="4" spans="1:8" ht="19.95" customHeight="1">
      <c r="B4" s="2"/>
      <c r="C4" s="2"/>
      <c r="E4" s="90" t="s">
        <v>119</v>
      </c>
      <c r="F4" s="90"/>
      <c r="G4" s="90"/>
      <c r="H4" s="5"/>
    </row>
    <row r="5" spans="1:8">
      <c r="B5" s="94"/>
      <c r="C5" s="94"/>
      <c r="D5" s="94"/>
      <c r="G5" s="95" t="s">
        <v>0</v>
      </c>
      <c r="H5" s="96"/>
    </row>
    <row r="6" spans="1:8" ht="61.5" customHeight="1">
      <c r="A6" s="7" t="s">
        <v>1</v>
      </c>
      <c r="B6" s="91" t="s">
        <v>2</v>
      </c>
      <c r="C6" s="91"/>
      <c r="D6" s="91"/>
      <c r="E6" s="91"/>
      <c r="F6" s="97"/>
      <c r="G6" s="8" t="s">
        <v>3</v>
      </c>
      <c r="H6" s="9" t="s">
        <v>4</v>
      </c>
    </row>
    <row r="7" spans="1:8" ht="21">
      <c r="A7" s="7" t="s">
        <v>5</v>
      </c>
      <c r="B7" s="91" t="s">
        <v>6</v>
      </c>
      <c r="C7" s="91"/>
      <c r="D7" s="91"/>
      <c r="E7" s="10"/>
      <c r="F7" s="11"/>
      <c r="G7" s="8" t="s">
        <v>7</v>
      </c>
      <c r="H7" s="12">
        <v>150</v>
      </c>
    </row>
    <row r="8" spans="1:8" ht="21" customHeight="1">
      <c r="A8" s="7" t="s">
        <v>8</v>
      </c>
      <c r="B8" s="91" t="s">
        <v>9</v>
      </c>
      <c r="C8" s="91"/>
      <c r="D8" s="91"/>
      <c r="E8" s="13"/>
      <c r="F8" s="14"/>
      <c r="G8" s="8" t="s">
        <v>10</v>
      </c>
      <c r="H8" s="12">
        <v>2123610100</v>
      </c>
    </row>
    <row r="9" spans="1:8" ht="21" customHeight="1">
      <c r="A9" s="7" t="s">
        <v>11</v>
      </c>
      <c r="B9" s="91" t="s">
        <v>12</v>
      </c>
      <c r="C9" s="91"/>
      <c r="D9" s="91"/>
      <c r="E9" s="15"/>
      <c r="F9" s="16"/>
      <c r="G9" s="8" t="s">
        <v>13</v>
      </c>
      <c r="H9" s="12"/>
    </row>
    <row r="10" spans="1:8" ht="18.75" customHeight="1">
      <c r="A10" s="7" t="s">
        <v>14</v>
      </c>
      <c r="B10" s="91" t="s">
        <v>15</v>
      </c>
      <c r="C10" s="91"/>
      <c r="D10" s="91"/>
      <c r="E10" s="91"/>
      <c r="F10" s="97"/>
      <c r="G10" s="8" t="s">
        <v>16</v>
      </c>
      <c r="H10" s="12"/>
    </row>
    <row r="11" spans="1:8" ht="21" customHeight="1">
      <c r="A11" s="7" t="s">
        <v>17</v>
      </c>
      <c r="B11" s="91" t="s">
        <v>18</v>
      </c>
      <c r="C11" s="91"/>
      <c r="D11" s="91"/>
      <c r="E11" s="15"/>
      <c r="F11" s="17"/>
      <c r="G11" s="18" t="s">
        <v>19</v>
      </c>
      <c r="H11" s="19" t="s">
        <v>20</v>
      </c>
    </row>
    <row r="12" spans="1:8" ht="21" customHeight="1">
      <c r="A12" s="7" t="s">
        <v>21</v>
      </c>
      <c r="B12" s="91" t="s">
        <v>22</v>
      </c>
      <c r="C12" s="91"/>
      <c r="D12" s="91"/>
      <c r="E12" s="92" t="s">
        <v>23</v>
      </c>
      <c r="F12" s="92"/>
      <c r="G12" s="93"/>
      <c r="H12" s="20" t="s">
        <v>24</v>
      </c>
    </row>
    <row r="13" spans="1:8" ht="21" customHeight="1">
      <c r="A13" s="7" t="s">
        <v>25</v>
      </c>
      <c r="B13" s="91" t="s">
        <v>26</v>
      </c>
      <c r="C13" s="91"/>
      <c r="D13" s="91"/>
      <c r="E13" s="92" t="s">
        <v>27</v>
      </c>
      <c r="F13" s="92"/>
      <c r="G13" s="93"/>
      <c r="H13" s="21"/>
    </row>
    <row r="14" spans="1:8" ht="21">
      <c r="A14" s="7" t="s">
        <v>28</v>
      </c>
      <c r="B14" s="92">
        <v>80</v>
      </c>
      <c r="C14" s="92"/>
      <c r="D14" s="92"/>
      <c r="E14" s="15"/>
      <c r="F14" s="15"/>
      <c r="G14" s="15"/>
      <c r="H14" s="16"/>
    </row>
    <row r="15" spans="1:8" ht="21" customHeight="1">
      <c r="A15" s="7" t="s">
        <v>29</v>
      </c>
      <c r="B15" s="91" t="s">
        <v>30</v>
      </c>
      <c r="C15" s="91"/>
      <c r="D15" s="91"/>
      <c r="E15" s="91"/>
      <c r="F15" s="13"/>
      <c r="G15" s="13"/>
      <c r="H15" s="14"/>
    </row>
    <row r="16" spans="1:8" ht="21" customHeight="1">
      <c r="A16" s="7" t="s">
        <v>31</v>
      </c>
      <c r="B16" s="91" t="s">
        <v>104</v>
      </c>
      <c r="C16" s="91"/>
      <c r="D16" s="91"/>
      <c r="E16" s="80"/>
      <c r="F16" s="15"/>
      <c r="G16" s="15"/>
      <c r="H16" s="16"/>
    </row>
    <row r="17" spans="1:8" ht="35.25" customHeight="1">
      <c r="A17" s="7" t="s">
        <v>32</v>
      </c>
      <c r="B17" s="91" t="s">
        <v>100</v>
      </c>
      <c r="C17" s="91"/>
      <c r="D17" s="91"/>
      <c r="E17" s="22"/>
      <c r="F17" s="13"/>
      <c r="G17" s="13"/>
      <c r="H17" s="14"/>
    </row>
    <row r="18" spans="1:8" ht="4.5" customHeight="1"/>
    <row r="19" spans="1:8" ht="26.25" customHeight="1">
      <c r="A19" s="98" t="s">
        <v>111</v>
      </c>
      <c r="B19" s="98"/>
      <c r="C19" s="98"/>
      <c r="D19" s="98"/>
      <c r="E19" s="98"/>
      <c r="F19" s="98"/>
      <c r="G19" s="98"/>
      <c r="H19" s="98"/>
    </row>
    <row r="20" spans="1:8" ht="18.75" customHeight="1">
      <c r="A20" s="23"/>
      <c r="B20" s="24"/>
      <c r="C20" s="23"/>
      <c r="D20" s="23"/>
      <c r="E20" s="25"/>
      <c r="F20" s="25"/>
      <c r="G20" s="25"/>
      <c r="H20" s="25" t="s">
        <v>22</v>
      </c>
    </row>
    <row r="21" spans="1:8" ht="36" customHeight="1">
      <c r="A21" s="108" t="s">
        <v>33</v>
      </c>
      <c r="B21" s="110" t="s">
        <v>34</v>
      </c>
      <c r="C21" s="110" t="s">
        <v>107</v>
      </c>
      <c r="D21" s="110" t="s">
        <v>108</v>
      </c>
      <c r="E21" s="102" t="s">
        <v>35</v>
      </c>
      <c r="F21" s="103"/>
      <c r="G21" s="103"/>
      <c r="H21" s="104"/>
    </row>
    <row r="22" spans="1:8" ht="61.5" customHeight="1">
      <c r="A22" s="109"/>
      <c r="B22" s="111"/>
      <c r="C22" s="111"/>
      <c r="D22" s="111"/>
      <c r="E22" s="76" t="s">
        <v>112</v>
      </c>
      <c r="F22" s="76" t="s">
        <v>113</v>
      </c>
      <c r="G22" s="77" t="s">
        <v>102</v>
      </c>
      <c r="H22" s="77" t="s">
        <v>103</v>
      </c>
    </row>
    <row r="23" spans="1:8" ht="18" customHeight="1">
      <c r="A23" s="81">
        <v>1</v>
      </c>
      <c r="B23" s="82">
        <v>2</v>
      </c>
      <c r="C23" s="82">
        <v>3</v>
      </c>
      <c r="D23" s="27">
        <v>4</v>
      </c>
      <c r="E23" s="75">
        <v>5</v>
      </c>
      <c r="F23" s="75">
        <v>6</v>
      </c>
      <c r="G23" s="75">
        <v>7</v>
      </c>
      <c r="H23" s="75">
        <v>8</v>
      </c>
    </row>
    <row r="24" spans="1:8" ht="18" customHeight="1">
      <c r="A24" s="28" t="s">
        <v>36</v>
      </c>
      <c r="B24" s="82">
        <v>850</v>
      </c>
      <c r="C24" s="29">
        <v>3261.2</v>
      </c>
      <c r="D24" s="31">
        <v>4932.2</v>
      </c>
      <c r="E24" s="30">
        <v>4932.2</v>
      </c>
      <c r="F24" s="30">
        <v>4932.2</v>
      </c>
      <c r="G24" s="30"/>
      <c r="H24" s="30"/>
    </row>
    <row r="25" spans="1:8" ht="27" customHeight="1">
      <c r="A25" s="32"/>
      <c r="B25" s="1"/>
      <c r="C25" s="1"/>
      <c r="D25" s="32"/>
    </row>
    <row r="26" spans="1:8" ht="18" customHeight="1">
      <c r="A26" s="105" t="s">
        <v>37</v>
      </c>
      <c r="B26" s="105"/>
      <c r="C26" s="105"/>
      <c r="D26" s="105"/>
      <c r="E26" s="105"/>
      <c r="F26" s="105"/>
      <c r="G26" s="105"/>
      <c r="H26" s="106"/>
    </row>
    <row r="27" spans="1:8" s="33" customFormat="1" ht="20.100000000000001" customHeight="1">
      <c r="A27" s="107" t="s">
        <v>38</v>
      </c>
      <c r="B27" s="105"/>
      <c r="C27" s="105"/>
      <c r="D27" s="105"/>
      <c r="E27" s="105"/>
      <c r="F27" s="105"/>
      <c r="G27" s="105"/>
      <c r="H27" s="106"/>
    </row>
    <row r="28" spans="1:8" s="33" customFormat="1" ht="17.399999999999999">
      <c r="A28" s="83" t="s">
        <v>39</v>
      </c>
      <c r="B28" s="35">
        <v>100</v>
      </c>
      <c r="C28" s="36">
        <f t="shared" ref="C28:H28" si="0">C29</f>
        <v>44872</v>
      </c>
      <c r="D28" s="37">
        <f t="shared" si="0"/>
        <v>28200.400000000001</v>
      </c>
      <c r="E28" s="72">
        <f t="shared" si="0"/>
        <v>21762.400000000001</v>
      </c>
      <c r="F28" s="72">
        <f t="shared" si="0"/>
        <v>22574.799999999999</v>
      </c>
      <c r="G28" s="72">
        <f t="shared" si="0"/>
        <v>-812.39999999999782</v>
      </c>
      <c r="H28" s="72">
        <f t="shared" si="0"/>
        <v>103.73304414954232</v>
      </c>
    </row>
    <row r="29" spans="1:8" s="33" customFormat="1" ht="18.75" customHeight="1">
      <c r="A29" s="38" t="s">
        <v>40</v>
      </c>
      <c r="B29" s="39">
        <v>101</v>
      </c>
      <c r="C29" s="34">
        <v>44872</v>
      </c>
      <c r="D29" s="40">
        <v>28200.400000000001</v>
      </c>
      <c r="E29" s="40">
        <v>21762.400000000001</v>
      </c>
      <c r="F29" s="34">
        <v>22574.799999999999</v>
      </c>
      <c r="G29" s="34">
        <f>E29-F29</f>
        <v>-812.39999999999782</v>
      </c>
      <c r="H29" s="34">
        <f>F29/E29*100</f>
        <v>103.73304414954232</v>
      </c>
    </row>
    <row r="30" spans="1:8" s="33" customFormat="1" ht="17.399999999999999">
      <c r="A30" s="83" t="s">
        <v>41</v>
      </c>
      <c r="B30" s="35">
        <v>110</v>
      </c>
      <c r="C30" s="36">
        <f>C31</f>
        <v>1329.8</v>
      </c>
      <c r="D30" s="37">
        <f>D31</f>
        <v>1600</v>
      </c>
      <c r="E30" s="36">
        <f>E31</f>
        <v>1183.2</v>
      </c>
      <c r="F30" s="36">
        <f>F31</f>
        <v>963.2</v>
      </c>
      <c r="G30" s="36">
        <f t="shared" ref="G30:G36" si="1">E30-F30</f>
        <v>220</v>
      </c>
      <c r="H30" s="36">
        <f t="shared" ref="H30:H36" si="2">F30/E30*100</f>
        <v>81.406355645706569</v>
      </c>
    </row>
    <row r="31" spans="1:8" s="33" customFormat="1">
      <c r="A31" s="41" t="s">
        <v>42</v>
      </c>
      <c r="B31" s="39">
        <v>111</v>
      </c>
      <c r="C31" s="34">
        <v>1329.8</v>
      </c>
      <c r="D31" s="40">
        <v>1600</v>
      </c>
      <c r="E31" s="34">
        <v>1183.2</v>
      </c>
      <c r="F31" s="34">
        <v>963.2</v>
      </c>
      <c r="G31" s="34">
        <f t="shared" si="1"/>
        <v>220</v>
      </c>
      <c r="H31" s="34">
        <f t="shared" si="2"/>
        <v>81.406355645706569</v>
      </c>
    </row>
    <row r="32" spans="1:8" s="33" customFormat="1" ht="17.399999999999999">
      <c r="A32" s="83" t="s">
        <v>43</v>
      </c>
      <c r="B32" s="35">
        <v>120</v>
      </c>
      <c r="C32" s="36">
        <v>980.6</v>
      </c>
      <c r="D32" s="37">
        <v>650.1</v>
      </c>
      <c r="E32" s="36">
        <v>505</v>
      </c>
      <c r="F32" s="36">
        <v>391.1</v>
      </c>
      <c r="G32" s="36">
        <f t="shared" si="1"/>
        <v>113.89999999999998</v>
      </c>
      <c r="H32" s="36">
        <f t="shared" si="2"/>
        <v>77.445544554455452</v>
      </c>
    </row>
    <row r="33" spans="1:8" s="33" customFormat="1" ht="17.399999999999999">
      <c r="A33" s="83" t="s">
        <v>44</v>
      </c>
      <c r="B33" s="35">
        <v>130</v>
      </c>
      <c r="C33" s="37">
        <v>0.5</v>
      </c>
      <c r="D33" s="37"/>
      <c r="E33" s="37">
        <v>0</v>
      </c>
      <c r="F33" s="37">
        <v>0</v>
      </c>
      <c r="G33" s="36">
        <f t="shared" si="1"/>
        <v>0</v>
      </c>
      <c r="H33" s="36"/>
    </row>
    <row r="34" spans="1:8" s="33" customFormat="1" ht="21.75" customHeight="1">
      <c r="A34" s="83" t="s">
        <v>45</v>
      </c>
      <c r="B34" s="42">
        <v>140</v>
      </c>
      <c r="C34" s="36">
        <v>448</v>
      </c>
      <c r="D34" s="37">
        <v>412.2</v>
      </c>
      <c r="E34" s="36">
        <v>312.2</v>
      </c>
      <c r="F34" s="36">
        <v>424</v>
      </c>
      <c r="G34" s="36">
        <f t="shared" si="1"/>
        <v>-111.80000000000001</v>
      </c>
      <c r="H34" s="36">
        <f t="shared" si="2"/>
        <v>135.81037796284434</v>
      </c>
    </row>
    <row r="35" spans="1:8" s="33" customFormat="1" ht="17.399999999999999">
      <c r="A35" s="71" t="s">
        <v>101</v>
      </c>
      <c r="B35" s="43">
        <v>150</v>
      </c>
      <c r="C35" s="36"/>
      <c r="D35" s="37"/>
      <c r="E35" s="36">
        <v>0</v>
      </c>
      <c r="F35" s="36">
        <v>6.3</v>
      </c>
      <c r="G35" s="36">
        <f t="shared" si="1"/>
        <v>-6.3</v>
      </c>
      <c r="H35" s="36">
        <v>100</v>
      </c>
    </row>
    <row r="36" spans="1:8" s="33" customFormat="1">
      <c r="A36" s="38" t="s">
        <v>46</v>
      </c>
      <c r="B36" s="44"/>
      <c r="C36" s="36">
        <f>C28+C30+C32+C33+C34</f>
        <v>47630.9</v>
      </c>
      <c r="D36" s="36">
        <f>D28+D30+D32+D34</f>
        <v>30862.7</v>
      </c>
      <c r="E36" s="73">
        <f t="shared" ref="E36" si="3">E28+E30+E32+E33+E34+E35</f>
        <v>23762.800000000003</v>
      </c>
      <c r="F36" s="73">
        <f>F28+F30+F32+F33+F34+F35</f>
        <v>24359.399999999998</v>
      </c>
      <c r="G36" s="36">
        <f t="shared" si="1"/>
        <v>-596.59999999999491</v>
      </c>
      <c r="H36" s="36">
        <f t="shared" si="2"/>
        <v>102.51064689346371</v>
      </c>
    </row>
    <row r="37" spans="1:8" ht="20.100000000000001" customHeight="1">
      <c r="A37" s="107" t="s">
        <v>47</v>
      </c>
      <c r="B37" s="105"/>
      <c r="C37" s="105"/>
      <c r="D37" s="105"/>
      <c r="E37" s="105"/>
      <c r="F37" s="105"/>
      <c r="G37" s="105"/>
      <c r="H37" s="106"/>
    </row>
    <row r="38" spans="1:8" ht="20.100000000000001" customHeight="1">
      <c r="A38" s="38" t="s">
        <v>48</v>
      </c>
      <c r="B38" s="26">
        <v>200</v>
      </c>
      <c r="C38" s="34">
        <v>33038</v>
      </c>
      <c r="D38" s="34">
        <v>24383.5</v>
      </c>
      <c r="E38" s="34">
        <v>18583.5</v>
      </c>
      <c r="F38" s="34">
        <v>16950.2</v>
      </c>
      <c r="G38" s="34">
        <f>E38-F38</f>
        <v>1633.2999999999993</v>
      </c>
      <c r="H38" s="34">
        <f>F38/E38*100</f>
        <v>91.211020528963871</v>
      </c>
    </row>
    <row r="39" spans="1:8" ht="20.100000000000001" customHeight="1">
      <c r="A39" s="38" t="s">
        <v>49</v>
      </c>
      <c r="B39" s="26">
        <v>210</v>
      </c>
      <c r="C39" s="34">
        <v>6605.1</v>
      </c>
      <c r="D39" s="34">
        <v>5104.2</v>
      </c>
      <c r="E39" s="34">
        <v>3886.2</v>
      </c>
      <c r="F39" s="34">
        <v>3361.8</v>
      </c>
      <c r="G39" s="34">
        <f t="shared" ref="G39:G50" si="4">E39-F39</f>
        <v>524.39999999999964</v>
      </c>
      <c r="H39" s="34">
        <f t="shared" ref="H39:H50" si="5">F39/E39*100</f>
        <v>86.506098502393087</v>
      </c>
    </row>
    <row r="40" spans="1:8" ht="20.100000000000001" customHeight="1">
      <c r="A40" s="38" t="s">
        <v>50</v>
      </c>
      <c r="B40" s="26">
        <v>220</v>
      </c>
      <c r="C40" s="34">
        <v>608.5</v>
      </c>
      <c r="D40" s="34">
        <v>769.7</v>
      </c>
      <c r="E40" s="45">
        <v>519.70000000000005</v>
      </c>
      <c r="F40" s="45">
        <v>444.1</v>
      </c>
      <c r="G40" s="34">
        <f t="shared" si="4"/>
        <v>75.600000000000023</v>
      </c>
      <c r="H40" s="34">
        <f t="shared" si="5"/>
        <v>85.453146045795648</v>
      </c>
    </row>
    <row r="41" spans="1:8" ht="20.100000000000001" customHeight="1">
      <c r="A41" s="38" t="s">
        <v>51</v>
      </c>
      <c r="B41" s="26">
        <v>230</v>
      </c>
      <c r="C41" s="34">
        <v>235.6</v>
      </c>
      <c r="D41" s="34">
        <v>317.8</v>
      </c>
      <c r="E41" s="34">
        <v>217.8</v>
      </c>
      <c r="F41" s="34">
        <v>130.80000000000001</v>
      </c>
      <c r="G41" s="34">
        <f t="shared" si="4"/>
        <v>87</v>
      </c>
      <c r="H41" s="34">
        <f t="shared" si="5"/>
        <v>60.055096418732788</v>
      </c>
    </row>
    <row r="42" spans="1:8" ht="20.100000000000001" customHeight="1">
      <c r="A42" s="38" t="s">
        <v>52</v>
      </c>
      <c r="B42" s="26">
        <v>240</v>
      </c>
      <c r="C42" s="34">
        <v>0</v>
      </c>
      <c r="D42" s="34"/>
      <c r="E42" s="34">
        <v>0</v>
      </c>
      <c r="F42" s="34">
        <v>0</v>
      </c>
      <c r="G42" s="34">
        <f t="shared" si="4"/>
        <v>0</v>
      </c>
      <c r="H42" s="34"/>
    </row>
    <row r="43" spans="1:8" ht="20.100000000000001" customHeight="1">
      <c r="A43" s="38" t="s">
        <v>53</v>
      </c>
      <c r="B43" s="26">
        <v>250</v>
      </c>
      <c r="C43" s="34">
        <v>1707.3</v>
      </c>
      <c r="D43" s="34">
        <v>2050</v>
      </c>
      <c r="E43" s="45">
        <v>1573.7</v>
      </c>
      <c r="F43" s="45">
        <f>1327.8+55.7</f>
        <v>1383.5</v>
      </c>
      <c r="G43" s="34">
        <f t="shared" si="4"/>
        <v>190.20000000000005</v>
      </c>
      <c r="H43" s="34">
        <f t="shared" si="5"/>
        <v>87.913833640465143</v>
      </c>
    </row>
    <row r="44" spans="1:8" ht="20.100000000000001" customHeight="1">
      <c r="A44" s="38" t="s">
        <v>54</v>
      </c>
      <c r="B44" s="26">
        <v>260</v>
      </c>
      <c r="C44" s="34">
        <v>39.299999999999997</v>
      </c>
      <c r="D44" s="34">
        <v>71.7</v>
      </c>
      <c r="E44" s="34">
        <v>56.7</v>
      </c>
      <c r="F44" s="34">
        <v>20.5</v>
      </c>
      <c r="G44" s="34">
        <f t="shared" si="4"/>
        <v>36.200000000000003</v>
      </c>
      <c r="H44" s="34">
        <f t="shared" si="5"/>
        <v>36.155202821869487</v>
      </c>
    </row>
    <row r="45" spans="1:8" ht="20.100000000000001" customHeight="1">
      <c r="A45" s="38" t="s">
        <v>55</v>
      </c>
      <c r="B45" s="26">
        <v>270</v>
      </c>
      <c r="C45" s="36">
        <v>1329.8</v>
      </c>
      <c r="D45" s="36">
        <v>1600</v>
      </c>
      <c r="E45" s="36">
        <f>E47+E48+E50</f>
        <v>1183.2</v>
      </c>
      <c r="F45" s="36">
        <f>F46+F47+F48+F50</f>
        <v>963.2</v>
      </c>
      <c r="G45" s="36">
        <f t="shared" si="4"/>
        <v>220</v>
      </c>
      <c r="H45" s="36">
        <f t="shared" si="5"/>
        <v>81.406355645706569</v>
      </c>
    </row>
    <row r="46" spans="1:8" ht="20.100000000000001" customHeight="1">
      <c r="A46" s="41" t="s">
        <v>56</v>
      </c>
      <c r="B46" s="44">
        <v>271</v>
      </c>
      <c r="C46" s="46">
        <v>0</v>
      </c>
      <c r="D46" s="46">
        <f t="shared" ref="D46:D49" si="6">E46+F46+G46+H46</f>
        <v>0</v>
      </c>
      <c r="E46" s="34">
        <v>0</v>
      </c>
      <c r="F46" s="34">
        <v>0</v>
      </c>
      <c r="G46" s="34">
        <f t="shared" si="4"/>
        <v>0</v>
      </c>
      <c r="H46" s="34"/>
    </row>
    <row r="47" spans="1:8" ht="20.100000000000001" customHeight="1">
      <c r="A47" s="41" t="s">
        <v>57</v>
      </c>
      <c r="B47" s="44">
        <v>272</v>
      </c>
      <c r="C47" s="46">
        <v>7.2</v>
      </c>
      <c r="D47" s="79">
        <v>10.5</v>
      </c>
      <c r="E47" s="34">
        <v>7.7</v>
      </c>
      <c r="F47" s="34">
        <v>2.6</v>
      </c>
      <c r="G47" s="34">
        <f t="shared" si="4"/>
        <v>5.0999999999999996</v>
      </c>
      <c r="H47" s="34">
        <f t="shared" si="5"/>
        <v>33.766233766233768</v>
      </c>
    </row>
    <row r="48" spans="1:8" ht="20.100000000000001" customHeight="1">
      <c r="A48" s="41" t="s">
        <v>58</v>
      </c>
      <c r="B48" s="44">
        <v>273</v>
      </c>
      <c r="C48" s="46">
        <v>1129</v>
      </c>
      <c r="D48" s="46">
        <v>1350.9</v>
      </c>
      <c r="E48" s="34">
        <v>944.8</v>
      </c>
      <c r="F48" s="34">
        <v>755.1</v>
      </c>
      <c r="G48" s="34">
        <f t="shared" si="4"/>
        <v>189.69999999999993</v>
      </c>
      <c r="H48" s="34">
        <f t="shared" si="5"/>
        <v>79.921676545300599</v>
      </c>
    </row>
    <row r="49" spans="1:8" ht="20.100000000000001" customHeight="1">
      <c r="A49" s="41" t="s">
        <v>59</v>
      </c>
      <c r="B49" s="44">
        <v>274</v>
      </c>
      <c r="C49" s="46"/>
      <c r="D49" s="46">
        <f t="shared" si="6"/>
        <v>0</v>
      </c>
      <c r="G49" s="34">
        <f t="shared" si="4"/>
        <v>0</v>
      </c>
      <c r="H49" s="34"/>
    </row>
    <row r="50" spans="1:8" ht="20.100000000000001" customHeight="1">
      <c r="A50" s="41" t="s">
        <v>60</v>
      </c>
      <c r="B50" s="44">
        <v>275</v>
      </c>
      <c r="C50" s="46">
        <v>193.6</v>
      </c>
      <c r="D50" s="46">
        <v>238.6</v>
      </c>
      <c r="E50" s="34">
        <v>230.7</v>
      </c>
      <c r="F50" s="34">
        <v>205.5</v>
      </c>
      <c r="G50" s="34">
        <f t="shared" si="4"/>
        <v>25.199999999999989</v>
      </c>
      <c r="H50" s="34">
        <f t="shared" si="5"/>
        <v>89.076723016905078</v>
      </c>
    </row>
    <row r="51" spans="1:8" ht="20.100000000000001" customHeight="1">
      <c r="A51" s="47" t="s">
        <v>61</v>
      </c>
      <c r="B51" s="48">
        <v>276</v>
      </c>
      <c r="C51" s="40"/>
      <c r="D51" s="37"/>
      <c r="E51" s="74"/>
      <c r="F51" s="74"/>
      <c r="G51" s="74"/>
      <c r="H51" s="74"/>
    </row>
    <row r="52" spans="1:8" ht="37.5" customHeight="1">
      <c r="A52" s="49" t="s">
        <v>62</v>
      </c>
      <c r="B52" s="48">
        <v>280</v>
      </c>
      <c r="C52" s="37">
        <v>980.6</v>
      </c>
      <c r="D52" s="37">
        <v>650.1</v>
      </c>
      <c r="E52" s="37">
        <v>505</v>
      </c>
      <c r="F52" s="37">
        <v>391.1</v>
      </c>
      <c r="G52" s="37">
        <f>E52-F52</f>
        <v>113.89999999999998</v>
      </c>
      <c r="H52" s="37">
        <f>F52/E52*100</f>
        <v>77.445544554455452</v>
      </c>
    </row>
    <row r="53" spans="1:8" ht="20.100000000000001" customHeight="1">
      <c r="A53" s="49" t="s">
        <v>63</v>
      </c>
      <c r="B53" s="48">
        <v>290</v>
      </c>
      <c r="C53" s="40">
        <v>0</v>
      </c>
      <c r="D53" s="51">
        <f t="shared" ref="D53:D58" si="7">SUM(E53:H53)</f>
        <v>0</v>
      </c>
      <c r="E53" s="53">
        <v>0</v>
      </c>
      <c r="F53" s="53"/>
      <c r="G53" s="37">
        <f t="shared" ref="G53:G56" si="8">E53-F53</f>
        <v>0</v>
      </c>
      <c r="H53" s="37"/>
    </row>
    <row r="54" spans="1:8" ht="20.100000000000001" customHeight="1">
      <c r="A54" s="49" t="s">
        <v>64</v>
      </c>
      <c r="B54" s="48">
        <v>300</v>
      </c>
      <c r="C54" s="40"/>
      <c r="D54" s="51">
        <f t="shared" si="7"/>
        <v>0</v>
      </c>
      <c r="E54" s="53"/>
      <c r="F54" s="53"/>
      <c r="G54" s="37">
        <f t="shared" si="8"/>
        <v>0</v>
      </c>
      <c r="H54" s="37"/>
    </row>
    <row r="55" spans="1:8" ht="20.100000000000001" customHeight="1">
      <c r="A55" s="49" t="s">
        <v>65</v>
      </c>
      <c r="B55" s="48">
        <v>310</v>
      </c>
      <c r="C55" s="40"/>
      <c r="D55" s="51">
        <f t="shared" si="7"/>
        <v>0</v>
      </c>
      <c r="E55" s="53"/>
      <c r="F55" s="53"/>
      <c r="G55" s="37">
        <f t="shared" si="8"/>
        <v>0</v>
      </c>
      <c r="H55" s="37"/>
    </row>
    <row r="56" spans="1:8" ht="20.100000000000001" customHeight="1">
      <c r="A56" s="49" t="s">
        <v>106</v>
      </c>
      <c r="B56" s="48">
        <v>320</v>
      </c>
      <c r="C56" s="40">
        <v>846</v>
      </c>
      <c r="D56" s="37">
        <v>0</v>
      </c>
      <c r="E56" s="40"/>
      <c r="F56" s="40">
        <v>0</v>
      </c>
      <c r="G56" s="37">
        <f t="shared" si="8"/>
        <v>0</v>
      </c>
      <c r="H56" s="37"/>
    </row>
    <row r="57" spans="1:8" ht="20.100000000000001" customHeight="1">
      <c r="A57" s="49"/>
      <c r="B57" s="48">
        <v>321</v>
      </c>
      <c r="C57" s="40"/>
      <c r="D57" s="51">
        <f t="shared" si="7"/>
        <v>0</v>
      </c>
      <c r="E57" s="53"/>
      <c r="F57" s="53"/>
      <c r="G57" s="53"/>
      <c r="H57" s="53"/>
    </row>
    <row r="58" spans="1:8" ht="20.100000000000001" customHeight="1">
      <c r="A58" s="49"/>
      <c r="B58" s="48">
        <v>322</v>
      </c>
      <c r="C58" s="40"/>
      <c r="D58" s="51">
        <f t="shared" si="7"/>
        <v>0</v>
      </c>
      <c r="E58" s="53"/>
      <c r="F58" s="53"/>
      <c r="G58" s="53"/>
      <c r="H58" s="53"/>
    </row>
    <row r="59" spans="1:8" ht="19.5" customHeight="1">
      <c r="A59" s="49" t="s">
        <v>66</v>
      </c>
      <c r="B59" s="48">
        <v>330</v>
      </c>
      <c r="C59" s="37">
        <f>C38+C39+C40+C41+C42+C43+C44+C45+C52+C53+C55+D56</f>
        <v>44544.200000000004</v>
      </c>
      <c r="D59" s="37">
        <f>D38+D39+D40+D41+D42+D43+D44+D45+D52+D53+D55+D56</f>
        <v>34947</v>
      </c>
      <c r="E59" s="37">
        <f>E38+E39+E40+E41+E42+E43+E44+E45+E52+E53+E54+E55+E56</f>
        <v>26525.800000000003</v>
      </c>
      <c r="F59" s="37">
        <f>F38+F39+F40+F41+F42+F43+F44+F45+F52+F53+F54+F55+F56</f>
        <v>23645.199999999997</v>
      </c>
      <c r="G59" s="37">
        <f>G38+G39+G40+G41+G42+G43+G44+G45+G52+G53+G54+G55+G56</f>
        <v>2880.599999999999</v>
      </c>
      <c r="H59" s="37">
        <f>H38+H39+H40+H41+H42+H43+H44+H45+H53+H56+H54+H55+H52</f>
        <v>606.14629815838202</v>
      </c>
    </row>
    <row r="60" spans="1:8" ht="19.5" customHeight="1">
      <c r="A60" s="99" t="s">
        <v>67</v>
      </c>
      <c r="B60" s="100"/>
      <c r="C60" s="100"/>
      <c r="D60" s="100"/>
      <c r="E60" s="100"/>
      <c r="F60" s="100"/>
      <c r="G60" s="100"/>
      <c r="H60" s="101"/>
    </row>
    <row r="61" spans="1:8" ht="19.5" customHeight="1">
      <c r="A61" s="49" t="s">
        <v>68</v>
      </c>
      <c r="B61" s="48">
        <v>400</v>
      </c>
      <c r="C61" s="50">
        <f>C40+C41+C42</f>
        <v>844.1</v>
      </c>
      <c r="D61" s="50">
        <f>D40+D41+D42</f>
        <v>1087.5</v>
      </c>
      <c r="E61" s="40">
        <f>E40+E41+E42</f>
        <v>737.5</v>
      </c>
      <c r="F61" s="40">
        <f>F40+F41+F42</f>
        <v>574.90000000000009</v>
      </c>
      <c r="G61" s="40">
        <f>G40+G41+G42</f>
        <v>162.60000000000002</v>
      </c>
      <c r="H61" s="40">
        <f>F61/E61*100</f>
        <v>77.952542372881368</v>
      </c>
    </row>
    <row r="62" spans="1:8" ht="19.5" customHeight="1">
      <c r="A62" s="49" t="s">
        <v>69</v>
      </c>
      <c r="B62" s="48">
        <v>410</v>
      </c>
      <c r="C62" s="40">
        <f t="shared" ref="C62:G63" si="9">C38</f>
        <v>33038</v>
      </c>
      <c r="D62" s="40">
        <f t="shared" si="9"/>
        <v>24383.5</v>
      </c>
      <c r="E62" s="40">
        <f t="shared" si="9"/>
        <v>18583.5</v>
      </c>
      <c r="F62" s="40">
        <f t="shared" si="9"/>
        <v>16950.2</v>
      </c>
      <c r="G62" s="40">
        <f t="shared" si="9"/>
        <v>1633.2999999999993</v>
      </c>
      <c r="H62" s="40">
        <f t="shared" ref="H62:H65" si="10">F62/E62*100</f>
        <v>91.211020528963871</v>
      </c>
    </row>
    <row r="63" spans="1:8" ht="19.5" customHeight="1">
      <c r="A63" s="49" t="s">
        <v>70</v>
      </c>
      <c r="B63" s="48">
        <v>420</v>
      </c>
      <c r="C63" s="40">
        <f t="shared" si="9"/>
        <v>6605.1</v>
      </c>
      <c r="D63" s="40">
        <f t="shared" si="9"/>
        <v>5104.2</v>
      </c>
      <c r="E63" s="40">
        <f t="shared" si="9"/>
        <v>3886.2</v>
      </c>
      <c r="F63" s="40">
        <f t="shared" si="9"/>
        <v>3361.8</v>
      </c>
      <c r="G63" s="40">
        <f t="shared" si="9"/>
        <v>524.39999999999964</v>
      </c>
      <c r="H63" s="40">
        <f t="shared" si="10"/>
        <v>86.506098502393087</v>
      </c>
    </row>
    <row r="64" spans="1:8" ht="19.5" customHeight="1">
      <c r="A64" s="49" t="s">
        <v>65</v>
      </c>
      <c r="B64" s="48">
        <v>430</v>
      </c>
      <c r="C64" s="40"/>
      <c r="D64" s="37">
        <f>SUM(E64:H64)</f>
        <v>0</v>
      </c>
      <c r="E64" s="40"/>
      <c r="F64" s="40"/>
      <c r="G64" s="40"/>
      <c r="H64" s="40"/>
    </row>
    <row r="65" spans="1:8" ht="19.5" customHeight="1">
      <c r="A65" s="49" t="s">
        <v>71</v>
      </c>
      <c r="B65" s="48">
        <v>440</v>
      </c>
      <c r="C65" s="40">
        <f>C43+C44+C45+C52+C53+C56</f>
        <v>4903</v>
      </c>
      <c r="D65" s="40">
        <f>D43+D44+D45+D52+D53+D56</f>
        <v>4371.8</v>
      </c>
      <c r="E65" s="40">
        <f>E43+E44+E45+E52+E53+E56</f>
        <v>3318.6000000000004</v>
      </c>
      <c r="F65" s="40">
        <f>F43+F44+F45+F52+F53+F56</f>
        <v>2758.2999999999997</v>
      </c>
      <c r="G65" s="40">
        <f t="shared" ref="G65" si="11">G43+G44+G45+G52+G53+G56</f>
        <v>560.29999999999995</v>
      </c>
      <c r="H65" s="40">
        <f t="shared" si="10"/>
        <v>83.11637437473631</v>
      </c>
    </row>
    <row r="66" spans="1:8" ht="19.5" customHeight="1">
      <c r="A66" s="49" t="s">
        <v>72</v>
      </c>
      <c r="B66" s="48">
        <v>450</v>
      </c>
      <c r="C66" s="37">
        <f t="shared" ref="C66:G66" si="12">SUM(C61:C65)</f>
        <v>45390.2</v>
      </c>
      <c r="D66" s="37">
        <f t="shared" si="12"/>
        <v>34947</v>
      </c>
      <c r="E66" s="37">
        <f t="shared" si="12"/>
        <v>26525.800000000003</v>
      </c>
      <c r="F66" s="37">
        <f t="shared" si="12"/>
        <v>23645.200000000001</v>
      </c>
      <c r="G66" s="37">
        <f t="shared" si="12"/>
        <v>2880.5999999999985</v>
      </c>
      <c r="H66" s="37">
        <f>F66/E66*100</f>
        <v>89.140384078896759</v>
      </c>
    </row>
    <row r="67" spans="1:8" ht="20.100000000000001" customHeight="1">
      <c r="A67" s="99" t="s">
        <v>73</v>
      </c>
      <c r="B67" s="100"/>
      <c r="C67" s="100"/>
      <c r="D67" s="100"/>
      <c r="E67" s="100"/>
      <c r="F67" s="100"/>
      <c r="G67" s="100"/>
      <c r="H67" s="101"/>
    </row>
    <row r="68" spans="1:8" ht="20.100000000000001" customHeight="1">
      <c r="A68" s="49" t="s">
        <v>74</v>
      </c>
      <c r="B68" s="48">
        <v>500</v>
      </c>
      <c r="C68" s="37"/>
      <c r="D68" s="37">
        <f>SUM(E68:H68)</f>
        <v>0</v>
      </c>
      <c r="E68" s="37"/>
      <c r="F68" s="37">
        <f>SUM(F69)</f>
        <v>0</v>
      </c>
      <c r="G68" s="37">
        <f>SUM(G69)</f>
        <v>0</v>
      </c>
      <c r="H68" s="37">
        <f>SUM(H69)</f>
        <v>0</v>
      </c>
    </row>
    <row r="69" spans="1:8" ht="20.100000000000001" customHeight="1">
      <c r="A69" s="49" t="s">
        <v>75</v>
      </c>
      <c r="B69" s="52">
        <v>501</v>
      </c>
      <c r="C69" s="40"/>
      <c r="D69" s="40">
        <f>SUM(E69:H69)</f>
        <v>0</v>
      </c>
      <c r="E69" s="40"/>
      <c r="F69" s="40"/>
      <c r="G69" s="40"/>
      <c r="H69" s="40"/>
    </row>
    <row r="70" spans="1:8" ht="20.100000000000001" customHeight="1">
      <c r="A70" s="54" t="s">
        <v>76</v>
      </c>
      <c r="B70" s="55">
        <v>510</v>
      </c>
      <c r="C70" s="37">
        <f>C72+C75+C73</f>
        <v>569.70000000000005</v>
      </c>
      <c r="D70" s="37">
        <f>D72+D75+D73</f>
        <v>823.1</v>
      </c>
      <c r="E70" s="37">
        <f>E72+E75+E73</f>
        <v>623.1</v>
      </c>
      <c r="F70" s="37">
        <f>SUM(F71:F76)</f>
        <v>272.5</v>
      </c>
      <c r="G70" s="37">
        <f>E70-F70</f>
        <v>350.6</v>
      </c>
      <c r="H70" s="37">
        <f>F70/E70*100</f>
        <v>43.732948162413734</v>
      </c>
    </row>
    <row r="71" spans="1:8" ht="20.100000000000001" customHeight="1">
      <c r="A71" s="49" t="s">
        <v>77</v>
      </c>
      <c r="B71" s="56">
        <v>511</v>
      </c>
      <c r="C71" s="40"/>
      <c r="D71" s="51">
        <f t="shared" ref="D71:D76" si="13">SUM(E71:H71)</f>
        <v>0</v>
      </c>
      <c r="E71" s="53"/>
      <c r="F71" s="53"/>
      <c r="G71" s="37">
        <f t="shared" ref="G71:G73" si="14">E71-F71</f>
        <v>0</v>
      </c>
      <c r="H71" s="37"/>
    </row>
    <row r="72" spans="1:8" ht="20.100000000000001" customHeight="1">
      <c r="A72" s="49" t="s">
        <v>78</v>
      </c>
      <c r="B72" s="57">
        <v>512</v>
      </c>
      <c r="C72" s="40">
        <v>0</v>
      </c>
      <c r="D72" s="40">
        <v>250</v>
      </c>
      <c r="E72" s="40">
        <v>150</v>
      </c>
      <c r="F72" s="40">
        <v>0</v>
      </c>
      <c r="G72" s="40">
        <f t="shared" si="14"/>
        <v>150</v>
      </c>
      <c r="H72" s="40">
        <v>0</v>
      </c>
    </row>
    <row r="73" spans="1:8" ht="20.100000000000001" customHeight="1">
      <c r="A73" s="49" t="s">
        <v>79</v>
      </c>
      <c r="B73" s="56">
        <v>513</v>
      </c>
      <c r="C73" s="40">
        <v>569.70000000000005</v>
      </c>
      <c r="D73" s="40">
        <v>573.1</v>
      </c>
      <c r="E73" s="40">
        <v>473.1</v>
      </c>
      <c r="F73" s="40">
        <v>272.5</v>
      </c>
      <c r="G73" s="40">
        <f t="shared" si="14"/>
        <v>200.60000000000002</v>
      </c>
      <c r="H73" s="40">
        <f>F73/E73*100</f>
        <v>57.598816317903193</v>
      </c>
    </row>
    <row r="74" spans="1:8" ht="20.100000000000001" customHeight="1">
      <c r="A74" s="49" t="s">
        <v>80</v>
      </c>
      <c r="B74" s="57">
        <v>514</v>
      </c>
      <c r="C74" s="40"/>
      <c r="D74" s="37">
        <f t="shared" si="13"/>
        <v>0</v>
      </c>
      <c r="E74" s="40"/>
      <c r="F74" s="40"/>
      <c r="G74" s="40"/>
      <c r="H74" s="40"/>
    </row>
    <row r="75" spans="1:8" ht="36" customHeight="1">
      <c r="A75" s="49" t="s">
        <v>81</v>
      </c>
      <c r="B75" s="56">
        <v>515</v>
      </c>
      <c r="C75" s="40"/>
      <c r="D75" s="37">
        <f t="shared" si="13"/>
        <v>0</v>
      </c>
      <c r="E75" s="40"/>
      <c r="F75" s="40"/>
      <c r="G75" s="40"/>
      <c r="H75" s="40"/>
    </row>
    <row r="76" spans="1:8" ht="20.100000000000001" customHeight="1">
      <c r="A76" s="49" t="s">
        <v>82</v>
      </c>
      <c r="B76" s="52">
        <v>516</v>
      </c>
      <c r="C76" s="40"/>
      <c r="D76" s="37">
        <f t="shared" si="13"/>
        <v>0</v>
      </c>
      <c r="E76" s="40"/>
      <c r="F76" s="40">
        <v>0</v>
      </c>
      <c r="G76" s="40"/>
      <c r="H76" s="40"/>
    </row>
    <row r="77" spans="1:8" ht="20.100000000000001" customHeight="1">
      <c r="A77" s="99" t="s">
        <v>83</v>
      </c>
      <c r="B77" s="100"/>
      <c r="C77" s="100"/>
      <c r="D77" s="100"/>
      <c r="E77" s="100"/>
      <c r="F77" s="100"/>
      <c r="G77" s="100"/>
      <c r="H77" s="101"/>
    </row>
    <row r="78" spans="1:8" ht="20.100000000000001" customHeight="1">
      <c r="A78" s="49" t="s">
        <v>84</v>
      </c>
      <c r="B78" s="48">
        <v>600</v>
      </c>
      <c r="C78" s="37">
        <f>SUM(C79:C82)</f>
        <v>0</v>
      </c>
      <c r="D78" s="37">
        <f t="shared" ref="D78:D86" si="15">SUM(E78:H78)</f>
        <v>0</v>
      </c>
      <c r="E78" s="37">
        <f>SUM(E79:E82)</f>
        <v>0</v>
      </c>
      <c r="F78" s="37">
        <f>SUM(F79:F82)</f>
        <v>0</v>
      </c>
      <c r="G78" s="37">
        <f>SUM(G79:G82)</f>
        <v>0</v>
      </c>
      <c r="H78" s="37">
        <f>SUM(H79:H82)</f>
        <v>0</v>
      </c>
    </row>
    <row r="79" spans="1:8" ht="20.100000000000001" customHeight="1">
      <c r="A79" s="47" t="s">
        <v>85</v>
      </c>
      <c r="B79" s="52">
        <v>601</v>
      </c>
      <c r="C79" s="58"/>
      <c r="D79" s="40">
        <f t="shared" si="15"/>
        <v>0</v>
      </c>
      <c r="E79" s="40"/>
      <c r="F79" s="40"/>
      <c r="G79" s="40"/>
      <c r="H79" s="40"/>
    </row>
    <row r="80" spans="1:8" ht="20.100000000000001" customHeight="1">
      <c r="A80" s="47" t="s">
        <v>86</v>
      </c>
      <c r="B80" s="52">
        <v>602</v>
      </c>
      <c r="C80" s="58"/>
      <c r="D80" s="40">
        <f t="shared" si="15"/>
        <v>0</v>
      </c>
      <c r="E80" s="40"/>
      <c r="F80" s="40"/>
      <c r="G80" s="40"/>
      <c r="H80" s="40"/>
    </row>
    <row r="81" spans="1:8" ht="20.100000000000001" customHeight="1">
      <c r="A81" s="47" t="s">
        <v>87</v>
      </c>
      <c r="B81" s="52">
        <v>603</v>
      </c>
      <c r="C81" s="58"/>
      <c r="D81" s="40">
        <f t="shared" si="15"/>
        <v>0</v>
      </c>
      <c r="E81" s="40"/>
      <c r="F81" s="40"/>
      <c r="G81" s="40"/>
      <c r="H81" s="40"/>
    </row>
    <row r="82" spans="1:8" ht="20.100000000000001" customHeight="1">
      <c r="A82" s="49" t="s">
        <v>88</v>
      </c>
      <c r="B82" s="48">
        <v>610</v>
      </c>
      <c r="C82" s="58"/>
      <c r="D82" s="40">
        <f t="shared" si="15"/>
        <v>0</v>
      </c>
      <c r="E82" s="40"/>
      <c r="F82" s="40"/>
      <c r="G82" s="40"/>
      <c r="H82" s="40"/>
    </row>
    <row r="83" spans="1:8" ht="20.100000000000001" customHeight="1">
      <c r="A83" s="49" t="s">
        <v>89</v>
      </c>
      <c r="B83" s="48">
        <v>620</v>
      </c>
      <c r="C83" s="37">
        <f>SUM(C84:C87)</f>
        <v>0</v>
      </c>
      <c r="D83" s="37">
        <f t="shared" si="15"/>
        <v>0</v>
      </c>
      <c r="E83" s="37">
        <f>SUM(E84:E87)</f>
        <v>0</v>
      </c>
      <c r="F83" s="37">
        <f>SUM(F84:F87)</f>
        <v>0</v>
      </c>
      <c r="G83" s="37">
        <f>SUM(G84:G87)</f>
        <v>0</v>
      </c>
      <c r="H83" s="37">
        <f>SUM(H84:H87)</f>
        <v>0</v>
      </c>
    </row>
    <row r="84" spans="1:8" ht="20.100000000000001" customHeight="1">
      <c r="A84" s="47" t="s">
        <v>85</v>
      </c>
      <c r="B84" s="52">
        <v>621</v>
      </c>
      <c r="C84" s="58"/>
      <c r="D84" s="40">
        <f t="shared" si="15"/>
        <v>0</v>
      </c>
      <c r="E84" s="40"/>
      <c r="F84" s="40"/>
      <c r="G84" s="40"/>
      <c r="H84" s="40"/>
    </row>
    <row r="85" spans="1:8" ht="20.100000000000001" customHeight="1">
      <c r="A85" s="47" t="s">
        <v>86</v>
      </c>
      <c r="B85" s="52">
        <v>622</v>
      </c>
      <c r="C85" s="58"/>
      <c r="D85" s="40">
        <f t="shared" si="15"/>
        <v>0</v>
      </c>
      <c r="E85" s="40"/>
      <c r="F85" s="40"/>
      <c r="G85" s="40"/>
      <c r="H85" s="40"/>
    </row>
    <row r="86" spans="1:8" ht="20.100000000000001" customHeight="1">
      <c r="A86" s="47" t="s">
        <v>87</v>
      </c>
      <c r="B86" s="52">
        <v>623</v>
      </c>
      <c r="C86" s="58"/>
      <c r="D86" s="40">
        <f t="shared" si="15"/>
        <v>0</v>
      </c>
      <c r="E86" s="40"/>
      <c r="F86" s="40"/>
      <c r="G86" s="40"/>
      <c r="H86" s="40"/>
    </row>
    <row r="87" spans="1:8" ht="20.100000000000001" customHeight="1">
      <c r="A87" s="49" t="s">
        <v>90</v>
      </c>
      <c r="B87" s="48">
        <v>630</v>
      </c>
      <c r="C87" s="58"/>
      <c r="D87" s="40">
        <f>SUM(E87:H87)</f>
        <v>0</v>
      </c>
      <c r="E87" s="40"/>
      <c r="F87" s="40"/>
      <c r="G87" s="40"/>
      <c r="H87" s="40"/>
    </row>
    <row r="88" spans="1:8" ht="20.100000000000001" customHeight="1">
      <c r="A88" s="54" t="s">
        <v>91</v>
      </c>
      <c r="B88" s="59">
        <v>700</v>
      </c>
      <c r="C88" s="37">
        <f>C36+C68</f>
        <v>47630.9</v>
      </c>
      <c r="D88" s="37">
        <f>D36+D68</f>
        <v>30862.7</v>
      </c>
      <c r="E88" s="37">
        <f t="shared" ref="E88:F88" si="16">E36</f>
        <v>23762.800000000003</v>
      </c>
      <c r="F88" s="37">
        <f t="shared" si="16"/>
        <v>24359.399999999998</v>
      </c>
      <c r="G88" s="37">
        <f>E88-F88</f>
        <v>-596.59999999999491</v>
      </c>
      <c r="H88" s="37">
        <f>F88/E88*100</f>
        <v>102.51064689346371</v>
      </c>
    </row>
    <row r="89" spans="1:8" ht="20.100000000000001" customHeight="1">
      <c r="A89" s="54" t="s">
        <v>92</v>
      </c>
      <c r="B89" s="59">
        <v>800</v>
      </c>
      <c r="C89" s="37">
        <f t="shared" ref="C89:F89" si="17">C59+C70</f>
        <v>45113.9</v>
      </c>
      <c r="D89" s="37">
        <f>D59+D70</f>
        <v>35770.1</v>
      </c>
      <c r="E89" s="37">
        <f t="shared" si="17"/>
        <v>27148.9</v>
      </c>
      <c r="F89" s="37">
        <f t="shared" si="17"/>
        <v>23917.699999999997</v>
      </c>
      <c r="G89" s="37">
        <f>E89-F89</f>
        <v>3231.2000000000044</v>
      </c>
      <c r="H89" s="37">
        <f>F89/E89*100</f>
        <v>88.098228657514653</v>
      </c>
    </row>
    <row r="90" spans="1:8" ht="19.5" customHeight="1">
      <c r="A90" s="60" t="s">
        <v>36</v>
      </c>
      <c r="B90" s="61">
        <v>850</v>
      </c>
      <c r="C90" s="62">
        <f>C24+C88-C89</f>
        <v>5778.1999999999971</v>
      </c>
      <c r="D90" s="62">
        <f>D24+D88-D89</f>
        <v>24.80000000000291</v>
      </c>
      <c r="E90" s="62">
        <f>E24+E88-E89</f>
        <v>1546.1000000000022</v>
      </c>
      <c r="F90" s="62">
        <f t="shared" ref="F90" si="18">F24+F88-F89</f>
        <v>5373.9000000000015</v>
      </c>
      <c r="G90" s="62"/>
      <c r="H90" s="62"/>
    </row>
    <row r="91" spans="1:8" ht="19.5" customHeight="1">
      <c r="A91" s="99" t="s">
        <v>93</v>
      </c>
      <c r="B91" s="100"/>
      <c r="C91" s="63" t="s">
        <v>105</v>
      </c>
      <c r="D91" s="63" t="s">
        <v>109</v>
      </c>
      <c r="E91" s="63" t="s">
        <v>105</v>
      </c>
      <c r="F91" s="63" t="s">
        <v>114</v>
      </c>
      <c r="G91" s="63"/>
      <c r="H91" s="63"/>
    </row>
    <row r="92" spans="1:8" ht="19.5" customHeight="1">
      <c r="A92" s="49" t="s">
        <v>94</v>
      </c>
      <c r="B92" s="64">
        <v>900</v>
      </c>
      <c r="C92" s="65">
        <v>157.25</v>
      </c>
      <c r="D92" s="65">
        <v>82</v>
      </c>
      <c r="E92" s="65">
        <v>157.25</v>
      </c>
      <c r="F92" s="78">
        <v>82</v>
      </c>
      <c r="G92" s="65"/>
      <c r="H92" s="65"/>
    </row>
    <row r="93" spans="1:8" ht="19.5" customHeight="1">
      <c r="A93" s="49" t="s">
        <v>95</v>
      </c>
      <c r="B93" s="64">
        <v>910</v>
      </c>
      <c r="C93" s="40">
        <v>16860.5</v>
      </c>
      <c r="D93" s="40"/>
      <c r="E93" s="40">
        <v>16860.5</v>
      </c>
      <c r="F93" s="84">
        <v>14742</v>
      </c>
      <c r="G93" s="53"/>
      <c r="H93" s="53"/>
    </row>
    <row r="94" spans="1:8" ht="19.5" customHeight="1">
      <c r="A94" s="49" t="s">
        <v>96</v>
      </c>
      <c r="B94" s="64">
        <v>920</v>
      </c>
      <c r="C94" s="40"/>
      <c r="D94" s="40"/>
      <c r="E94" s="40"/>
      <c r="F94" s="40"/>
      <c r="G94" s="40"/>
      <c r="H94" s="40"/>
    </row>
    <row r="95" spans="1:8" ht="19.5" customHeight="1">
      <c r="A95" s="49" t="s">
        <v>97</v>
      </c>
      <c r="B95" s="64">
        <v>930</v>
      </c>
      <c r="C95" s="40"/>
      <c r="D95" s="40"/>
      <c r="E95" s="40"/>
      <c r="F95" s="40"/>
      <c r="G95" s="40"/>
      <c r="H95" s="40"/>
    </row>
    <row r="96" spans="1:8" ht="19.5" customHeight="1">
      <c r="A96" s="49" t="s">
        <v>98</v>
      </c>
      <c r="B96" s="64">
        <v>940</v>
      </c>
      <c r="C96" s="40">
        <v>0</v>
      </c>
      <c r="D96" s="40"/>
      <c r="E96" s="40"/>
      <c r="F96" s="40"/>
      <c r="G96" s="40"/>
      <c r="H96" s="40"/>
    </row>
    <row r="97" spans="1:8" ht="19.5" customHeight="1">
      <c r="A97" s="49" t="s">
        <v>99</v>
      </c>
      <c r="B97" s="64">
        <v>950</v>
      </c>
      <c r="C97" s="40"/>
      <c r="D97" s="40"/>
      <c r="E97" s="40"/>
      <c r="F97" s="53"/>
      <c r="G97" s="40"/>
      <c r="H97" s="40"/>
    </row>
    <row r="98" spans="1:8" ht="19.5" customHeight="1">
      <c r="A98" s="66"/>
      <c r="B98" s="67"/>
      <c r="C98" s="68"/>
      <c r="D98" s="68"/>
      <c r="E98" s="68"/>
      <c r="F98" s="68"/>
      <c r="G98" s="68"/>
      <c r="H98" s="68"/>
    </row>
    <row r="99" spans="1:8" s="88" customFormat="1" ht="18" customHeight="1">
      <c r="A99" s="85" t="s">
        <v>118</v>
      </c>
      <c r="B99" s="86"/>
      <c r="C99" s="87"/>
      <c r="D99" s="87"/>
      <c r="E99" s="89"/>
      <c r="F99" s="89"/>
      <c r="G99" s="87"/>
      <c r="H99" s="87"/>
    </row>
    <row r="100" spans="1:8" s="88" customFormat="1" ht="19.5" customHeight="1">
      <c r="A100" s="85" t="s">
        <v>116</v>
      </c>
      <c r="B100" s="86"/>
      <c r="C100" s="87"/>
      <c r="D100" s="87"/>
      <c r="E100" s="87"/>
      <c r="F100" s="89" t="s">
        <v>117</v>
      </c>
      <c r="G100" s="89"/>
      <c r="H100" s="87"/>
    </row>
    <row r="101" spans="1:8" ht="9.75" customHeight="1">
      <c r="A101" s="66"/>
      <c r="C101" s="69"/>
      <c r="D101" s="45"/>
      <c r="E101" s="45"/>
      <c r="F101" s="45"/>
      <c r="G101" s="45"/>
      <c r="H101" s="45"/>
    </row>
    <row r="102" spans="1:8">
      <c r="A102" s="66"/>
      <c r="C102" s="69"/>
      <c r="D102" s="45"/>
      <c r="E102" s="45"/>
      <c r="F102" s="45"/>
      <c r="G102" s="45"/>
      <c r="H102" s="45"/>
    </row>
    <row r="103" spans="1:8">
      <c r="A103" s="66"/>
      <c r="C103" s="69"/>
      <c r="D103" s="45"/>
      <c r="E103" s="45"/>
      <c r="F103" s="45"/>
      <c r="G103" s="45"/>
      <c r="H103" s="45"/>
    </row>
    <row r="104" spans="1:8">
      <c r="A104" s="66"/>
      <c r="C104" s="69"/>
      <c r="D104" s="45"/>
      <c r="E104" s="45"/>
      <c r="F104" s="45"/>
      <c r="G104" s="45"/>
      <c r="H104" s="45"/>
    </row>
    <row r="105" spans="1:8">
      <c r="A105" s="66"/>
      <c r="C105" s="69"/>
      <c r="D105" s="45"/>
      <c r="E105" s="45"/>
      <c r="F105" s="45"/>
      <c r="G105" s="45"/>
      <c r="H105" s="45"/>
    </row>
    <row r="106" spans="1:8">
      <c r="A106" s="66"/>
      <c r="C106" s="69"/>
      <c r="D106" s="45"/>
      <c r="E106" s="45"/>
      <c r="F106" s="45"/>
      <c r="G106" s="45"/>
      <c r="H106" s="45"/>
    </row>
    <row r="107" spans="1:8">
      <c r="A107" s="66"/>
      <c r="C107" s="69"/>
      <c r="D107" s="45"/>
      <c r="E107" s="45"/>
      <c r="F107" s="45"/>
      <c r="G107" s="45"/>
      <c r="H107" s="45"/>
    </row>
    <row r="108" spans="1:8">
      <c r="A108" s="66"/>
      <c r="C108" s="69"/>
      <c r="D108" s="45"/>
      <c r="E108" s="45"/>
      <c r="F108" s="45"/>
      <c r="G108" s="45"/>
      <c r="H108" s="45"/>
    </row>
    <row r="109" spans="1:8">
      <c r="A109" s="66"/>
      <c r="C109" s="69"/>
      <c r="D109" s="45"/>
      <c r="E109" s="45"/>
      <c r="F109" s="45"/>
      <c r="G109" s="45"/>
      <c r="H109" s="45"/>
    </row>
    <row r="110" spans="1:8">
      <c r="A110" s="66"/>
      <c r="C110" s="69"/>
      <c r="D110" s="45"/>
      <c r="E110" s="45"/>
      <c r="F110" s="45"/>
      <c r="G110" s="45"/>
      <c r="H110" s="45"/>
    </row>
    <row r="111" spans="1:8">
      <c r="A111" s="66"/>
      <c r="C111" s="69"/>
      <c r="D111" s="45"/>
      <c r="E111" s="45"/>
      <c r="F111" s="45"/>
      <c r="G111" s="45"/>
      <c r="H111" s="45"/>
    </row>
    <row r="112" spans="1:8">
      <c r="A112" s="66"/>
      <c r="C112" s="69"/>
      <c r="D112" s="45"/>
      <c r="E112" s="45"/>
      <c r="F112" s="45"/>
      <c r="G112" s="45"/>
      <c r="H112" s="45"/>
    </row>
    <row r="113" spans="1:8">
      <c r="A113" s="66"/>
      <c r="C113" s="69"/>
      <c r="D113" s="45"/>
      <c r="E113" s="45"/>
      <c r="F113" s="45"/>
      <c r="G113" s="45"/>
      <c r="H113" s="45"/>
    </row>
    <row r="114" spans="1:8">
      <c r="A114" s="66"/>
      <c r="C114" s="69"/>
      <c r="D114" s="45"/>
      <c r="E114" s="45"/>
      <c r="F114" s="45"/>
      <c r="G114" s="45"/>
      <c r="H114" s="45"/>
    </row>
    <row r="115" spans="1:8">
      <c r="A115" s="66"/>
      <c r="C115" s="69"/>
      <c r="D115" s="45"/>
      <c r="E115" s="45"/>
      <c r="F115" s="45"/>
      <c r="G115" s="45"/>
      <c r="H115" s="45"/>
    </row>
    <row r="116" spans="1:8">
      <c r="A116" s="66"/>
      <c r="C116" s="69"/>
      <c r="D116" s="45"/>
      <c r="E116" s="45"/>
      <c r="F116" s="45"/>
      <c r="G116" s="45"/>
      <c r="H116" s="45"/>
    </row>
    <row r="117" spans="1:8">
      <c r="A117" s="66"/>
      <c r="C117" s="69"/>
      <c r="D117" s="45"/>
      <c r="E117" s="45"/>
      <c r="F117" s="45"/>
      <c r="G117" s="45"/>
      <c r="H117" s="45"/>
    </row>
    <row r="118" spans="1:8">
      <c r="A118" s="66"/>
      <c r="C118" s="69"/>
      <c r="D118" s="45"/>
      <c r="E118" s="45"/>
      <c r="F118" s="45"/>
      <c r="G118" s="45"/>
      <c r="H118" s="45"/>
    </row>
    <row r="119" spans="1:8">
      <c r="A119" s="66"/>
      <c r="C119" s="69"/>
      <c r="D119" s="45"/>
      <c r="E119" s="45"/>
      <c r="F119" s="45"/>
      <c r="G119" s="45"/>
      <c r="H119" s="45"/>
    </row>
    <row r="120" spans="1:8">
      <c r="A120" s="66"/>
      <c r="C120" s="69"/>
      <c r="D120" s="45"/>
      <c r="E120" s="45"/>
      <c r="F120" s="45"/>
      <c r="G120" s="45"/>
      <c r="H120" s="45"/>
    </row>
    <row r="121" spans="1:8">
      <c r="A121" s="66"/>
      <c r="C121" s="69"/>
      <c r="D121" s="45"/>
      <c r="E121" s="45"/>
      <c r="F121" s="45"/>
      <c r="G121" s="45"/>
      <c r="H121" s="45"/>
    </row>
    <row r="122" spans="1:8">
      <c r="A122" s="66"/>
      <c r="C122" s="69"/>
      <c r="D122" s="45"/>
      <c r="E122" s="45"/>
      <c r="F122" s="45"/>
      <c r="G122" s="45"/>
      <c r="H122" s="45"/>
    </row>
    <row r="123" spans="1:8">
      <c r="A123" s="66"/>
      <c r="C123" s="69"/>
      <c r="D123" s="45"/>
      <c r="E123" s="45"/>
      <c r="F123" s="45"/>
      <c r="G123" s="45"/>
      <c r="H123" s="45"/>
    </row>
    <row r="124" spans="1:8">
      <c r="A124" s="66"/>
      <c r="C124" s="69"/>
      <c r="D124" s="45"/>
      <c r="E124" s="45"/>
      <c r="F124" s="45"/>
      <c r="G124" s="45"/>
      <c r="H124" s="45"/>
    </row>
    <row r="125" spans="1:8">
      <c r="A125" s="66"/>
      <c r="C125" s="69"/>
      <c r="D125" s="45"/>
      <c r="E125" s="45"/>
      <c r="F125" s="45"/>
      <c r="G125" s="45"/>
      <c r="H125" s="45"/>
    </row>
    <row r="126" spans="1:8">
      <c r="A126" s="66"/>
      <c r="C126" s="69"/>
      <c r="D126" s="45"/>
      <c r="E126" s="45"/>
      <c r="F126" s="45"/>
      <c r="G126" s="45"/>
      <c r="H126" s="45"/>
    </row>
    <row r="127" spans="1:8">
      <c r="A127" s="66"/>
      <c r="C127" s="69"/>
      <c r="D127" s="45"/>
      <c r="E127" s="45"/>
      <c r="F127" s="45"/>
      <c r="G127" s="45"/>
      <c r="H127" s="45"/>
    </row>
    <row r="128" spans="1:8">
      <c r="A128" s="66"/>
      <c r="C128" s="69"/>
      <c r="D128" s="45"/>
      <c r="E128" s="45"/>
      <c r="F128" s="45"/>
      <c r="G128" s="45"/>
      <c r="H128" s="45"/>
    </row>
    <row r="129" spans="1:8">
      <c r="A129" s="66"/>
      <c r="C129" s="69"/>
      <c r="D129" s="45"/>
      <c r="E129" s="45"/>
      <c r="F129" s="45"/>
      <c r="G129" s="45"/>
      <c r="H129" s="45"/>
    </row>
    <row r="130" spans="1:8">
      <c r="A130" s="66"/>
      <c r="C130" s="69"/>
      <c r="D130" s="45"/>
      <c r="E130" s="45"/>
      <c r="F130" s="45"/>
      <c r="G130" s="45"/>
      <c r="H130" s="45"/>
    </row>
    <row r="131" spans="1:8">
      <c r="A131" s="66"/>
      <c r="C131" s="69"/>
      <c r="D131" s="45"/>
      <c r="E131" s="45"/>
      <c r="F131" s="45"/>
      <c r="G131" s="45"/>
      <c r="H131" s="45"/>
    </row>
    <row r="132" spans="1:8">
      <c r="A132" s="66"/>
      <c r="C132" s="69"/>
      <c r="D132" s="45"/>
      <c r="E132" s="45"/>
      <c r="F132" s="45"/>
      <c r="G132" s="45"/>
      <c r="H132" s="45"/>
    </row>
    <row r="133" spans="1:8">
      <c r="A133" s="66"/>
      <c r="C133" s="69"/>
      <c r="D133" s="45"/>
      <c r="E133" s="45"/>
      <c r="F133" s="45"/>
      <c r="G133" s="45"/>
      <c r="H133" s="45"/>
    </row>
    <row r="134" spans="1:8">
      <c r="A134" s="66"/>
      <c r="C134" s="69"/>
      <c r="D134" s="45"/>
      <c r="E134" s="45"/>
      <c r="F134" s="45"/>
      <c r="G134" s="45"/>
      <c r="H134" s="45"/>
    </row>
    <row r="135" spans="1:8">
      <c r="A135" s="66"/>
      <c r="C135" s="69"/>
      <c r="D135" s="45"/>
      <c r="E135" s="45"/>
      <c r="F135" s="45"/>
      <c r="G135" s="45"/>
      <c r="H135" s="45"/>
    </row>
    <row r="136" spans="1:8">
      <c r="A136" s="66"/>
      <c r="C136" s="69"/>
      <c r="D136" s="45"/>
      <c r="E136" s="45"/>
      <c r="F136" s="45"/>
      <c r="G136" s="45"/>
      <c r="H136" s="45"/>
    </row>
    <row r="137" spans="1:8">
      <c r="A137" s="66"/>
      <c r="C137" s="69"/>
      <c r="D137" s="45"/>
      <c r="E137" s="45"/>
      <c r="F137" s="45"/>
      <c r="G137" s="45"/>
      <c r="H137" s="45"/>
    </row>
    <row r="138" spans="1:8">
      <c r="A138" s="66"/>
      <c r="C138" s="69"/>
      <c r="D138" s="45"/>
      <c r="E138" s="45"/>
      <c r="F138" s="45"/>
      <c r="G138" s="45"/>
      <c r="H138" s="45"/>
    </row>
    <row r="139" spans="1:8">
      <c r="A139" s="66"/>
      <c r="C139" s="69"/>
      <c r="D139" s="45"/>
      <c r="E139" s="45"/>
      <c r="F139" s="45"/>
      <c r="G139" s="45"/>
      <c r="H139" s="45"/>
    </row>
    <row r="140" spans="1:8">
      <c r="A140" s="66"/>
      <c r="C140" s="69"/>
      <c r="D140" s="45"/>
      <c r="E140" s="45"/>
      <c r="F140" s="45"/>
      <c r="G140" s="45"/>
      <c r="H140" s="45"/>
    </row>
    <row r="141" spans="1:8">
      <c r="A141" s="66"/>
      <c r="C141" s="69"/>
      <c r="D141" s="45"/>
      <c r="E141" s="45"/>
      <c r="F141" s="45"/>
      <c r="G141" s="45"/>
      <c r="H141" s="45"/>
    </row>
    <row r="142" spans="1:8">
      <c r="A142" s="70"/>
    </row>
    <row r="143" spans="1:8">
      <c r="A143" s="70"/>
    </row>
    <row r="144" spans="1:8">
      <c r="A144" s="70"/>
    </row>
    <row r="145" spans="1:8">
      <c r="A145" s="70"/>
    </row>
    <row r="146" spans="1:8">
      <c r="A146" s="70"/>
    </row>
    <row r="147" spans="1:8">
      <c r="A147" s="70"/>
    </row>
    <row r="148" spans="1:8">
      <c r="A148" s="70"/>
    </row>
    <row r="149" spans="1:8">
      <c r="A149" s="70"/>
    </row>
    <row r="150" spans="1:8">
      <c r="A150" s="70"/>
    </row>
    <row r="151" spans="1:8">
      <c r="A151" s="70"/>
    </row>
    <row r="152" spans="1:8">
      <c r="A152" s="70"/>
    </row>
    <row r="153" spans="1:8" s="6" customFormat="1">
      <c r="A153" s="70"/>
      <c r="D153" s="1"/>
      <c r="E153" s="1"/>
      <c r="F153" s="1"/>
      <c r="G153" s="1"/>
      <c r="H153" s="1"/>
    </row>
    <row r="154" spans="1:8" s="6" customFormat="1">
      <c r="A154" s="70"/>
      <c r="D154" s="1"/>
      <c r="E154" s="1"/>
      <c r="F154" s="1"/>
      <c r="G154" s="1"/>
      <c r="H154" s="1"/>
    </row>
    <row r="155" spans="1:8" s="6" customFormat="1">
      <c r="A155" s="70"/>
      <c r="D155" s="1"/>
      <c r="E155" s="1"/>
      <c r="F155" s="1"/>
      <c r="G155" s="1"/>
      <c r="H155" s="1"/>
    </row>
    <row r="156" spans="1:8" s="6" customFormat="1">
      <c r="A156" s="70"/>
      <c r="D156" s="1"/>
      <c r="E156" s="1"/>
      <c r="F156" s="1"/>
      <c r="G156" s="1"/>
      <c r="H156" s="1"/>
    </row>
    <row r="157" spans="1:8" s="6" customFormat="1">
      <c r="A157" s="70"/>
      <c r="D157" s="1"/>
      <c r="E157" s="1"/>
      <c r="F157" s="1"/>
      <c r="G157" s="1"/>
      <c r="H157" s="1"/>
    </row>
    <row r="158" spans="1:8" s="6" customFormat="1">
      <c r="A158" s="70"/>
      <c r="D158" s="1"/>
      <c r="E158" s="1"/>
      <c r="F158" s="1"/>
      <c r="G158" s="1"/>
      <c r="H158" s="1"/>
    </row>
    <row r="159" spans="1:8" s="6" customFormat="1">
      <c r="A159" s="70"/>
      <c r="D159" s="1"/>
      <c r="E159" s="1"/>
      <c r="F159" s="1"/>
      <c r="G159" s="1"/>
      <c r="H159" s="1"/>
    </row>
    <row r="160" spans="1:8" s="6" customFormat="1">
      <c r="A160" s="70"/>
      <c r="D160" s="1"/>
      <c r="E160" s="1"/>
      <c r="F160" s="1"/>
      <c r="G160" s="1"/>
      <c r="H160" s="1"/>
    </row>
    <row r="161" spans="1:8" s="6" customFormat="1">
      <c r="A161" s="70"/>
      <c r="D161" s="1"/>
      <c r="E161" s="1"/>
      <c r="F161" s="1"/>
      <c r="G161" s="1"/>
      <c r="H161" s="1"/>
    </row>
    <row r="162" spans="1:8" s="6" customFormat="1">
      <c r="A162" s="70"/>
      <c r="D162" s="1"/>
      <c r="E162" s="1"/>
      <c r="F162" s="1"/>
      <c r="G162" s="1"/>
      <c r="H162" s="1"/>
    </row>
    <row r="163" spans="1:8" s="6" customFormat="1">
      <c r="A163" s="70"/>
      <c r="D163" s="1"/>
      <c r="E163" s="1"/>
      <c r="F163" s="1"/>
      <c r="G163" s="1"/>
      <c r="H163" s="1"/>
    </row>
    <row r="164" spans="1:8" s="6" customFormat="1">
      <c r="A164" s="70"/>
      <c r="D164" s="1"/>
      <c r="E164" s="1"/>
      <c r="F164" s="1"/>
      <c r="G164" s="1"/>
      <c r="H164" s="1"/>
    </row>
    <row r="165" spans="1:8" s="6" customFormat="1">
      <c r="A165" s="70"/>
      <c r="D165" s="1"/>
      <c r="E165" s="1"/>
      <c r="F165" s="1"/>
      <c r="G165" s="1"/>
      <c r="H165" s="1"/>
    </row>
    <row r="166" spans="1:8" s="6" customFormat="1">
      <c r="A166" s="70"/>
      <c r="D166" s="1"/>
      <c r="E166" s="1"/>
      <c r="F166" s="1"/>
      <c r="G166" s="1"/>
      <c r="H166" s="1"/>
    </row>
    <row r="167" spans="1:8" s="6" customFormat="1">
      <c r="A167" s="70"/>
      <c r="D167" s="1"/>
      <c r="E167" s="1"/>
      <c r="F167" s="1"/>
      <c r="G167" s="1"/>
      <c r="H167" s="1"/>
    </row>
    <row r="168" spans="1:8" s="6" customFormat="1">
      <c r="A168" s="70"/>
      <c r="D168" s="1"/>
      <c r="E168" s="1"/>
      <c r="F168" s="1"/>
      <c r="G168" s="1"/>
      <c r="H168" s="1"/>
    </row>
    <row r="169" spans="1:8" s="6" customFormat="1">
      <c r="A169" s="70"/>
      <c r="D169" s="1"/>
      <c r="E169" s="1"/>
      <c r="F169" s="1"/>
      <c r="G169" s="1"/>
      <c r="H169" s="1"/>
    </row>
    <row r="170" spans="1:8" s="6" customFormat="1">
      <c r="A170" s="70"/>
      <c r="D170" s="1"/>
      <c r="E170" s="1"/>
      <c r="F170" s="1"/>
      <c r="G170" s="1"/>
      <c r="H170" s="1"/>
    </row>
    <row r="171" spans="1:8" s="6" customFormat="1">
      <c r="A171" s="70"/>
      <c r="D171" s="1"/>
      <c r="E171" s="1"/>
      <c r="F171" s="1"/>
      <c r="G171" s="1"/>
      <c r="H171" s="1"/>
    </row>
    <row r="172" spans="1:8" s="6" customFormat="1">
      <c r="A172" s="70"/>
      <c r="D172" s="1"/>
      <c r="E172" s="1"/>
      <c r="F172" s="1"/>
      <c r="G172" s="1"/>
      <c r="H172" s="1"/>
    </row>
    <row r="173" spans="1:8" s="6" customFormat="1">
      <c r="A173" s="70"/>
      <c r="D173" s="1"/>
      <c r="E173" s="1"/>
      <c r="F173" s="1"/>
      <c r="G173" s="1"/>
      <c r="H173" s="1"/>
    </row>
    <row r="174" spans="1:8" s="6" customFormat="1">
      <c r="A174" s="70"/>
      <c r="D174" s="1"/>
      <c r="E174" s="1"/>
      <c r="F174" s="1"/>
      <c r="G174" s="1"/>
      <c r="H174" s="1"/>
    </row>
    <row r="175" spans="1:8" s="6" customFormat="1">
      <c r="A175" s="70"/>
      <c r="D175" s="1"/>
      <c r="E175" s="1"/>
      <c r="F175" s="1"/>
      <c r="G175" s="1"/>
      <c r="H175" s="1"/>
    </row>
    <row r="176" spans="1:8" s="6" customFormat="1">
      <c r="A176" s="70"/>
      <c r="D176" s="1"/>
      <c r="E176" s="1"/>
      <c r="F176" s="1"/>
      <c r="G176" s="1"/>
      <c r="H176" s="1"/>
    </row>
    <row r="177" spans="1:8" s="6" customFormat="1">
      <c r="A177" s="70"/>
      <c r="D177" s="1"/>
      <c r="E177" s="1"/>
      <c r="F177" s="1"/>
      <c r="G177" s="1"/>
      <c r="H177" s="1"/>
    </row>
    <row r="178" spans="1:8" s="6" customFormat="1">
      <c r="A178" s="70"/>
      <c r="D178" s="1"/>
      <c r="E178" s="1"/>
      <c r="F178" s="1"/>
      <c r="G178" s="1"/>
      <c r="H178" s="1"/>
    </row>
    <row r="179" spans="1:8" s="6" customFormat="1">
      <c r="A179" s="70"/>
      <c r="D179" s="1"/>
      <c r="E179" s="1"/>
      <c r="F179" s="1"/>
      <c r="G179" s="1"/>
      <c r="H179" s="1"/>
    </row>
    <row r="180" spans="1:8" s="6" customFormat="1">
      <c r="A180" s="70"/>
      <c r="D180" s="1"/>
      <c r="E180" s="1"/>
      <c r="F180" s="1"/>
      <c r="G180" s="1"/>
      <c r="H180" s="1"/>
    </row>
    <row r="181" spans="1:8" s="6" customFormat="1">
      <c r="A181" s="70"/>
      <c r="D181" s="1"/>
      <c r="E181" s="1"/>
      <c r="F181" s="1"/>
      <c r="G181" s="1"/>
      <c r="H181" s="1"/>
    </row>
    <row r="182" spans="1:8" s="6" customFormat="1">
      <c r="A182" s="70"/>
      <c r="D182" s="1"/>
      <c r="E182" s="1"/>
      <c r="F182" s="1"/>
      <c r="G182" s="1"/>
      <c r="H182" s="1"/>
    </row>
    <row r="183" spans="1:8" s="6" customFormat="1">
      <c r="A183" s="70"/>
      <c r="D183" s="1"/>
      <c r="E183" s="1"/>
      <c r="F183" s="1"/>
      <c r="G183" s="1"/>
      <c r="H183" s="1"/>
    </row>
    <row r="184" spans="1:8" s="6" customFormat="1">
      <c r="A184" s="70"/>
      <c r="D184" s="1"/>
      <c r="E184" s="1"/>
      <c r="F184" s="1"/>
      <c r="G184" s="1"/>
      <c r="H184" s="1"/>
    </row>
    <row r="185" spans="1:8" s="6" customFormat="1">
      <c r="A185" s="70"/>
      <c r="D185" s="1"/>
      <c r="E185" s="1"/>
      <c r="F185" s="1"/>
      <c r="G185" s="1"/>
      <c r="H185" s="1"/>
    </row>
    <row r="186" spans="1:8" s="6" customFormat="1">
      <c r="A186" s="70"/>
      <c r="D186" s="1"/>
      <c r="E186" s="1"/>
      <c r="F186" s="1"/>
      <c r="G186" s="1"/>
      <c r="H186" s="1"/>
    </row>
    <row r="187" spans="1:8" s="6" customFormat="1">
      <c r="A187" s="70"/>
      <c r="D187" s="1"/>
      <c r="E187" s="1"/>
      <c r="F187" s="1"/>
      <c r="G187" s="1"/>
      <c r="H187" s="1"/>
    </row>
    <row r="188" spans="1:8" s="6" customFormat="1">
      <c r="A188" s="70"/>
      <c r="D188" s="1"/>
      <c r="E188" s="1"/>
      <c r="F188" s="1"/>
      <c r="G188" s="1"/>
      <c r="H188" s="1"/>
    </row>
    <row r="189" spans="1:8" s="6" customFormat="1">
      <c r="A189" s="70"/>
      <c r="D189" s="1"/>
      <c r="E189" s="1"/>
      <c r="F189" s="1"/>
      <c r="G189" s="1"/>
      <c r="H189" s="1"/>
    </row>
    <row r="190" spans="1:8" s="6" customFormat="1">
      <c r="A190" s="70"/>
      <c r="D190" s="1"/>
      <c r="E190" s="1"/>
      <c r="F190" s="1"/>
      <c r="G190" s="1"/>
      <c r="H190" s="1"/>
    </row>
    <row r="191" spans="1:8" s="6" customFormat="1">
      <c r="A191" s="70"/>
      <c r="D191" s="1"/>
      <c r="E191" s="1"/>
      <c r="F191" s="1"/>
      <c r="G191" s="1"/>
      <c r="H191" s="1"/>
    </row>
    <row r="192" spans="1:8" s="6" customFormat="1">
      <c r="A192" s="70"/>
      <c r="D192" s="1"/>
      <c r="E192" s="1"/>
      <c r="F192" s="1"/>
      <c r="G192" s="1"/>
      <c r="H192" s="1"/>
    </row>
    <row r="193" spans="1:8" s="6" customFormat="1">
      <c r="A193" s="70"/>
      <c r="D193" s="1"/>
      <c r="E193" s="1"/>
      <c r="F193" s="1"/>
      <c r="G193" s="1"/>
      <c r="H193" s="1"/>
    </row>
    <row r="194" spans="1:8" s="6" customFormat="1">
      <c r="A194" s="70"/>
      <c r="D194" s="1"/>
      <c r="E194" s="1"/>
      <c r="F194" s="1"/>
      <c r="G194" s="1"/>
      <c r="H194" s="1"/>
    </row>
    <row r="195" spans="1:8" s="6" customFormat="1">
      <c r="A195" s="70"/>
      <c r="D195" s="1"/>
      <c r="E195" s="1"/>
      <c r="F195" s="1"/>
      <c r="G195" s="1"/>
      <c r="H195" s="1"/>
    </row>
    <row r="196" spans="1:8" s="6" customFormat="1">
      <c r="A196" s="70"/>
      <c r="D196" s="1"/>
      <c r="E196" s="1"/>
      <c r="F196" s="1"/>
      <c r="G196" s="1"/>
      <c r="H196" s="1"/>
    </row>
    <row r="197" spans="1:8" s="6" customFormat="1">
      <c r="A197" s="70"/>
      <c r="D197" s="1"/>
      <c r="E197" s="1"/>
      <c r="F197" s="1"/>
      <c r="G197" s="1"/>
      <c r="H197" s="1"/>
    </row>
    <row r="198" spans="1:8" s="6" customFormat="1">
      <c r="A198" s="70"/>
      <c r="D198" s="1"/>
      <c r="E198" s="1"/>
      <c r="F198" s="1"/>
      <c r="G198" s="1"/>
      <c r="H198" s="1"/>
    </row>
    <row r="199" spans="1:8" s="6" customFormat="1">
      <c r="A199" s="70"/>
      <c r="D199" s="1"/>
      <c r="E199" s="1"/>
      <c r="F199" s="1"/>
      <c r="G199" s="1"/>
      <c r="H199" s="1"/>
    </row>
    <row r="200" spans="1:8" s="6" customFormat="1">
      <c r="A200" s="70"/>
      <c r="D200" s="1"/>
      <c r="E200" s="1"/>
      <c r="F200" s="1"/>
      <c r="G200" s="1"/>
      <c r="H200" s="1"/>
    </row>
    <row r="201" spans="1:8" s="6" customFormat="1">
      <c r="A201" s="70"/>
      <c r="D201" s="1"/>
      <c r="E201" s="1"/>
      <c r="F201" s="1"/>
      <c r="G201" s="1"/>
      <c r="H201" s="1"/>
    </row>
    <row r="202" spans="1:8" s="6" customFormat="1">
      <c r="A202" s="70"/>
      <c r="D202" s="1"/>
      <c r="E202" s="1"/>
      <c r="F202" s="1"/>
      <c r="G202" s="1"/>
      <c r="H202" s="1"/>
    </row>
    <row r="203" spans="1:8" s="6" customFormat="1">
      <c r="A203" s="70"/>
      <c r="D203" s="1"/>
      <c r="E203" s="1"/>
      <c r="F203" s="1"/>
      <c r="G203" s="1"/>
      <c r="H203" s="1"/>
    </row>
    <row r="204" spans="1:8" s="6" customFormat="1">
      <c r="A204" s="70"/>
      <c r="D204" s="1"/>
      <c r="E204" s="1"/>
      <c r="F204" s="1"/>
      <c r="G204" s="1"/>
      <c r="H204" s="1"/>
    </row>
    <row r="205" spans="1:8" s="6" customFormat="1">
      <c r="A205" s="70"/>
      <c r="D205" s="1"/>
      <c r="E205" s="1"/>
      <c r="F205" s="1"/>
      <c r="G205" s="1"/>
      <c r="H205" s="1"/>
    </row>
    <row r="206" spans="1:8" s="6" customFormat="1">
      <c r="A206" s="70"/>
      <c r="D206" s="1"/>
      <c r="E206" s="1"/>
      <c r="F206" s="1"/>
      <c r="G206" s="1"/>
      <c r="H206" s="1"/>
    </row>
    <row r="207" spans="1:8" s="6" customFormat="1">
      <c r="A207" s="70"/>
      <c r="D207" s="1"/>
      <c r="E207" s="1"/>
      <c r="F207" s="1"/>
      <c r="G207" s="1"/>
      <c r="H207" s="1"/>
    </row>
    <row r="208" spans="1:8" s="6" customFormat="1">
      <c r="A208" s="70"/>
      <c r="D208" s="1"/>
      <c r="E208" s="1"/>
      <c r="F208" s="1"/>
      <c r="G208" s="1"/>
      <c r="H208" s="1"/>
    </row>
    <row r="209" spans="1:8" s="6" customFormat="1">
      <c r="A209" s="70"/>
      <c r="D209" s="1"/>
      <c r="E209" s="1"/>
      <c r="F209" s="1"/>
      <c r="G209" s="1"/>
      <c r="H209" s="1"/>
    </row>
    <row r="210" spans="1:8" s="6" customFormat="1">
      <c r="A210" s="70"/>
      <c r="D210" s="1"/>
      <c r="E210" s="1"/>
      <c r="F210" s="1"/>
      <c r="G210" s="1"/>
      <c r="H210" s="1"/>
    </row>
    <row r="211" spans="1:8" s="6" customFormat="1">
      <c r="A211" s="70"/>
      <c r="D211" s="1"/>
      <c r="E211" s="1"/>
      <c r="F211" s="1"/>
      <c r="G211" s="1"/>
      <c r="H211" s="1"/>
    </row>
    <row r="212" spans="1:8" s="6" customFormat="1">
      <c r="A212" s="70"/>
      <c r="D212" s="1"/>
      <c r="E212" s="1"/>
      <c r="F212" s="1"/>
      <c r="G212" s="1"/>
      <c r="H212" s="1"/>
    </row>
    <row r="213" spans="1:8" s="6" customFormat="1">
      <c r="A213" s="70"/>
      <c r="D213" s="1"/>
      <c r="E213" s="1"/>
      <c r="F213" s="1"/>
      <c r="G213" s="1"/>
      <c r="H213" s="1"/>
    </row>
    <row r="214" spans="1:8" s="6" customFormat="1">
      <c r="A214" s="70"/>
      <c r="D214" s="1"/>
      <c r="E214" s="1"/>
      <c r="F214" s="1"/>
      <c r="G214" s="1"/>
      <c r="H214" s="1"/>
    </row>
    <row r="215" spans="1:8" s="6" customFormat="1">
      <c r="A215" s="70"/>
      <c r="D215" s="1"/>
      <c r="E215" s="1"/>
      <c r="F215" s="1"/>
      <c r="G215" s="1"/>
      <c r="H215" s="1"/>
    </row>
    <row r="216" spans="1:8" s="6" customFormat="1">
      <c r="A216" s="70"/>
      <c r="D216" s="1"/>
      <c r="E216" s="1"/>
      <c r="F216" s="1"/>
      <c r="G216" s="1"/>
      <c r="H216" s="1"/>
    </row>
    <row r="217" spans="1:8" s="6" customFormat="1">
      <c r="A217" s="70"/>
      <c r="D217" s="1"/>
      <c r="E217" s="1"/>
      <c r="F217" s="1"/>
      <c r="G217" s="1"/>
      <c r="H217" s="1"/>
    </row>
    <row r="218" spans="1:8" s="6" customFormat="1">
      <c r="A218" s="70"/>
      <c r="D218" s="1"/>
      <c r="E218" s="1"/>
      <c r="F218" s="1"/>
      <c r="G218" s="1"/>
      <c r="H218" s="1"/>
    </row>
    <row r="219" spans="1:8" s="6" customFormat="1">
      <c r="A219" s="70"/>
      <c r="D219" s="1"/>
      <c r="E219" s="1"/>
      <c r="F219" s="1"/>
      <c r="G219" s="1"/>
      <c r="H219" s="1"/>
    </row>
    <row r="220" spans="1:8" s="6" customFormat="1">
      <c r="A220" s="70"/>
      <c r="D220" s="1"/>
      <c r="E220" s="1"/>
      <c r="F220" s="1"/>
      <c r="G220" s="1"/>
      <c r="H220" s="1"/>
    </row>
    <row r="221" spans="1:8" s="6" customFormat="1">
      <c r="A221" s="70"/>
      <c r="D221" s="1"/>
      <c r="E221" s="1"/>
      <c r="F221" s="1"/>
      <c r="G221" s="1"/>
      <c r="H221" s="1"/>
    </row>
    <row r="222" spans="1:8" s="6" customFormat="1">
      <c r="A222" s="70"/>
      <c r="D222" s="1"/>
      <c r="E222" s="1"/>
      <c r="F222" s="1"/>
      <c r="G222" s="1"/>
      <c r="H222" s="1"/>
    </row>
    <row r="223" spans="1:8" s="6" customFormat="1">
      <c r="A223" s="70"/>
      <c r="D223" s="1"/>
      <c r="E223" s="1"/>
      <c r="F223" s="1"/>
      <c r="G223" s="1"/>
      <c r="H223" s="1"/>
    </row>
    <row r="224" spans="1:8" s="6" customFormat="1">
      <c r="A224" s="70"/>
      <c r="D224" s="1"/>
      <c r="E224" s="1"/>
      <c r="F224" s="1"/>
      <c r="G224" s="1"/>
      <c r="H224" s="1"/>
    </row>
    <row r="225" spans="1:8" s="6" customFormat="1">
      <c r="A225" s="70"/>
      <c r="D225" s="1"/>
      <c r="E225" s="1"/>
      <c r="F225" s="1"/>
      <c r="G225" s="1"/>
      <c r="H225" s="1"/>
    </row>
    <row r="226" spans="1:8" s="6" customFormat="1">
      <c r="A226" s="70"/>
      <c r="D226" s="1"/>
      <c r="E226" s="1"/>
      <c r="F226" s="1"/>
      <c r="G226" s="1"/>
      <c r="H226" s="1"/>
    </row>
    <row r="227" spans="1:8" s="6" customFormat="1">
      <c r="A227" s="70"/>
      <c r="D227" s="1"/>
      <c r="E227" s="1"/>
      <c r="F227" s="1"/>
      <c r="G227" s="1"/>
      <c r="H227" s="1"/>
    </row>
    <row r="228" spans="1:8" s="6" customFormat="1">
      <c r="A228" s="70"/>
      <c r="D228" s="1"/>
      <c r="E228" s="1"/>
      <c r="F228" s="1"/>
      <c r="G228" s="1"/>
      <c r="H228" s="1"/>
    </row>
    <row r="229" spans="1:8" s="6" customFormat="1">
      <c r="A229" s="70"/>
      <c r="D229" s="1"/>
      <c r="E229" s="1"/>
      <c r="F229" s="1"/>
      <c r="G229" s="1"/>
      <c r="H229" s="1"/>
    </row>
    <row r="230" spans="1:8" s="6" customFormat="1">
      <c r="A230" s="70"/>
      <c r="D230" s="1"/>
      <c r="E230" s="1"/>
      <c r="F230" s="1"/>
      <c r="G230" s="1"/>
      <c r="H230" s="1"/>
    </row>
    <row r="231" spans="1:8" s="6" customFormat="1">
      <c r="A231" s="70"/>
      <c r="D231" s="1"/>
      <c r="E231" s="1"/>
      <c r="F231" s="1"/>
      <c r="G231" s="1"/>
      <c r="H231" s="1"/>
    </row>
    <row r="232" spans="1:8" s="6" customFormat="1">
      <c r="A232" s="70"/>
      <c r="D232" s="1"/>
      <c r="E232" s="1"/>
      <c r="F232" s="1"/>
      <c r="G232" s="1"/>
      <c r="H232" s="1"/>
    </row>
    <row r="233" spans="1:8" s="6" customFormat="1">
      <c r="A233" s="70"/>
      <c r="D233" s="1"/>
      <c r="E233" s="1"/>
      <c r="F233" s="1"/>
      <c r="G233" s="1"/>
      <c r="H233" s="1"/>
    </row>
    <row r="234" spans="1:8" s="6" customFormat="1">
      <c r="A234" s="70"/>
      <c r="D234" s="1"/>
      <c r="E234" s="1"/>
      <c r="F234" s="1"/>
      <c r="G234" s="1"/>
      <c r="H234" s="1"/>
    </row>
    <row r="235" spans="1:8" s="6" customFormat="1">
      <c r="A235" s="70"/>
      <c r="D235" s="1"/>
      <c r="E235" s="1"/>
      <c r="F235" s="1"/>
      <c r="G235" s="1"/>
      <c r="H235" s="1"/>
    </row>
    <row r="236" spans="1:8" s="6" customFormat="1">
      <c r="A236" s="70"/>
      <c r="D236" s="1"/>
      <c r="E236" s="1"/>
      <c r="F236" s="1"/>
      <c r="G236" s="1"/>
      <c r="H236" s="1"/>
    </row>
    <row r="237" spans="1:8" s="6" customFormat="1">
      <c r="A237" s="70"/>
      <c r="D237" s="1"/>
      <c r="E237" s="1"/>
      <c r="F237" s="1"/>
      <c r="G237" s="1"/>
      <c r="H237" s="1"/>
    </row>
    <row r="238" spans="1:8" s="6" customFormat="1">
      <c r="A238" s="70"/>
      <c r="D238" s="1"/>
      <c r="E238" s="1"/>
      <c r="F238" s="1"/>
      <c r="G238" s="1"/>
      <c r="H238" s="1"/>
    </row>
    <row r="239" spans="1:8" s="6" customFormat="1">
      <c r="A239" s="70"/>
      <c r="D239" s="1"/>
      <c r="E239" s="1"/>
      <c r="F239" s="1"/>
      <c r="G239" s="1"/>
      <c r="H239" s="1"/>
    </row>
    <row r="240" spans="1:8" s="6" customFormat="1">
      <c r="A240" s="70"/>
      <c r="D240" s="1"/>
      <c r="E240" s="1"/>
      <c r="F240" s="1"/>
      <c r="G240" s="1"/>
      <c r="H240" s="1"/>
    </row>
    <row r="241" spans="1:8" s="6" customFormat="1">
      <c r="A241" s="70"/>
      <c r="D241" s="1"/>
      <c r="E241" s="1"/>
      <c r="F241" s="1"/>
      <c r="G241" s="1"/>
      <c r="H241" s="1"/>
    </row>
    <row r="242" spans="1:8" s="6" customFormat="1">
      <c r="A242" s="70"/>
      <c r="D242" s="1"/>
      <c r="E242" s="1"/>
      <c r="F242" s="1"/>
      <c r="G242" s="1"/>
      <c r="H242" s="1"/>
    </row>
    <row r="243" spans="1:8" s="6" customFormat="1">
      <c r="A243" s="70"/>
      <c r="D243" s="1"/>
      <c r="E243" s="1"/>
      <c r="F243" s="1"/>
      <c r="G243" s="1"/>
      <c r="H243" s="1"/>
    </row>
    <row r="244" spans="1:8" s="6" customFormat="1">
      <c r="A244" s="70"/>
      <c r="D244" s="1"/>
      <c r="E244" s="1"/>
      <c r="F244" s="1"/>
      <c r="G244" s="1"/>
      <c r="H244" s="1"/>
    </row>
    <row r="245" spans="1:8" s="6" customFormat="1">
      <c r="A245" s="70"/>
      <c r="D245" s="1"/>
      <c r="E245" s="1"/>
      <c r="F245" s="1"/>
      <c r="G245" s="1"/>
      <c r="H245" s="1"/>
    </row>
    <row r="246" spans="1:8" s="6" customFormat="1">
      <c r="A246" s="70"/>
      <c r="D246" s="1"/>
      <c r="E246" s="1"/>
      <c r="F246" s="1"/>
      <c r="G246" s="1"/>
      <c r="H246" s="1"/>
    </row>
    <row r="247" spans="1:8" s="6" customFormat="1">
      <c r="A247" s="70"/>
      <c r="D247" s="1"/>
      <c r="E247" s="1"/>
      <c r="F247" s="1"/>
      <c r="G247" s="1"/>
      <c r="H247" s="1"/>
    </row>
    <row r="248" spans="1:8" s="6" customFormat="1">
      <c r="A248" s="70"/>
      <c r="D248" s="1"/>
      <c r="E248" s="1"/>
      <c r="F248" s="1"/>
      <c r="G248" s="1"/>
      <c r="H248" s="1"/>
    </row>
    <row r="249" spans="1:8" s="6" customFormat="1">
      <c r="A249" s="70"/>
      <c r="D249" s="1"/>
      <c r="E249" s="1"/>
      <c r="F249" s="1"/>
      <c r="G249" s="1"/>
      <c r="H249" s="1"/>
    </row>
    <row r="250" spans="1:8" s="6" customFormat="1">
      <c r="A250" s="70"/>
      <c r="D250" s="1"/>
      <c r="E250" s="1"/>
      <c r="F250" s="1"/>
      <c r="G250" s="1"/>
      <c r="H250" s="1"/>
    </row>
    <row r="251" spans="1:8" s="6" customFormat="1">
      <c r="A251" s="70"/>
      <c r="D251" s="1"/>
      <c r="E251" s="1"/>
      <c r="F251" s="1"/>
      <c r="G251" s="1"/>
      <c r="H251" s="1"/>
    </row>
    <row r="252" spans="1:8" s="6" customFormat="1">
      <c r="A252" s="70"/>
      <c r="D252" s="1"/>
      <c r="E252" s="1"/>
      <c r="F252" s="1"/>
      <c r="G252" s="1"/>
      <c r="H252" s="1"/>
    </row>
    <row r="253" spans="1:8" s="6" customFormat="1">
      <c r="A253" s="70"/>
      <c r="D253" s="1"/>
      <c r="E253" s="1"/>
      <c r="F253" s="1"/>
      <c r="G253" s="1"/>
      <c r="H253" s="1"/>
    </row>
    <row r="254" spans="1:8" s="6" customFormat="1">
      <c r="A254" s="70"/>
      <c r="D254" s="1"/>
      <c r="E254" s="1"/>
      <c r="F254" s="1"/>
      <c r="G254" s="1"/>
      <c r="H254" s="1"/>
    </row>
    <row r="255" spans="1:8" s="6" customFormat="1">
      <c r="A255" s="70"/>
      <c r="D255" s="1"/>
      <c r="E255" s="1"/>
      <c r="F255" s="1"/>
      <c r="G255" s="1"/>
      <c r="H255" s="1"/>
    </row>
    <row r="256" spans="1:8" s="6" customFormat="1">
      <c r="A256" s="70"/>
      <c r="D256" s="1"/>
      <c r="E256" s="1"/>
      <c r="F256" s="1"/>
      <c r="G256" s="1"/>
      <c r="H256" s="1"/>
    </row>
    <row r="257" spans="1:8" s="6" customFormat="1">
      <c r="A257" s="70"/>
      <c r="D257" s="1"/>
      <c r="E257" s="1"/>
      <c r="F257" s="1"/>
      <c r="G257" s="1"/>
      <c r="H257" s="1"/>
    </row>
    <row r="258" spans="1:8" s="6" customFormat="1">
      <c r="A258" s="70"/>
      <c r="D258" s="1"/>
      <c r="E258" s="1"/>
      <c r="F258" s="1"/>
      <c r="G258" s="1"/>
      <c r="H258" s="1"/>
    </row>
    <row r="259" spans="1:8" s="6" customFormat="1">
      <c r="A259" s="70"/>
      <c r="D259" s="1"/>
      <c r="E259" s="1"/>
      <c r="F259" s="1"/>
      <c r="G259" s="1"/>
      <c r="H259" s="1"/>
    </row>
    <row r="260" spans="1:8" s="6" customFormat="1">
      <c r="A260" s="70"/>
      <c r="D260" s="1"/>
      <c r="E260" s="1"/>
      <c r="F260" s="1"/>
      <c r="G260" s="1"/>
      <c r="H260" s="1"/>
    </row>
    <row r="261" spans="1:8" s="6" customFormat="1">
      <c r="A261" s="70"/>
      <c r="D261" s="1"/>
      <c r="E261" s="1"/>
      <c r="F261" s="1"/>
      <c r="G261" s="1"/>
      <c r="H261" s="1"/>
    </row>
    <row r="262" spans="1:8" s="6" customFormat="1">
      <c r="A262" s="70"/>
      <c r="D262" s="1"/>
      <c r="E262" s="1"/>
      <c r="F262" s="1"/>
      <c r="G262" s="1"/>
      <c r="H262" s="1"/>
    </row>
    <row r="263" spans="1:8" s="6" customFormat="1">
      <c r="A263" s="70"/>
      <c r="D263" s="1"/>
      <c r="E263" s="1"/>
      <c r="F263" s="1"/>
      <c r="G263" s="1"/>
      <c r="H263" s="1"/>
    </row>
    <row r="264" spans="1:8" s="6" customFormat="1">
      <c r="A264" s="70"/>
      <c r="D264" s="1"/>
      <c r="E264" s="1"/>
      <c r="F264" s="1"/>
      <c r="G264" s="1"/>
      <c r="H264" s="1"/>
    </row>
    <row r="265" spans="1:8" s="6" customFormat="1">
      <c r="A265" s="70"/>
      <c r="D265" s="1"/>
      <c r="E265" s="1"/>
      <c r="F265" s="1"/>
      <c r="G265" s="1"/>
      <c r="H265" s="1"/>
    </row>
    <row r="266" spans="1:8" s="6" customFormat="1">
      <c r="A266" s="70"/>
      <c r="D266" s="1"/>
      <c r="E266" s="1"/>
      <c r="F266" s="1"/>
      <c r="G266" s="1"/>
      <c r="H266" s="1"/>
    </row>
    <row r="267" spans="1:8" s="6" customFormat="1">
      <c r="A267" s="70"/>
      <c r="D267" s="1"/>
      <c r="E267" s="1"/>
      <c r="F267" s="1"/>
      <c r="G267" s="1"/>
      <c r="H267" s="1"/>
    </row>
    <row r="268" spans="1:8" s="6" customFormat="1">
      <c r="A268" s="70"/>
      <c r="D268" s="1"/>
      <c r="E268" s="1"/>
      <c r="F268" s="1"/>
      <c r="G268" s="1"/>
      <c r="H268" s="1"/>
    </row>
    <row r="269" spans="1:8" s="6" customFormat="1">
      <c r="A269" s="70"/>
      <c r="D269" s="1"/>
      <c r="E269" s="1"/>
      <c r="F269" s="1"/>
      <c r="G269" s="1"/>
      <c r="H269" s="1"/>
    </row>
    <row r="270" spans="1:8" s="6" customFormat="1">
      <c r="A270" s="70"/>
      <c r="D270" s="1"/>
      <c r="E270" s="1"/>
      <c r="F270" s="1"/>
      <c r="G270" s="1"/>
      <c r="H270" s="1"/>
    </row>
    <row r="271" spans="1:8" s="6" customFormat="1">
      <c r="A271" s="70"/>
      <c r="D271" s="1"/>
      <c r="E271" s="1"/>
      <c r="F271" s="1"/>
      <c r="G271" s="1"/>
      <c r="H271" s="1"/>
    </row>
    <row r="272" spans="1:8" s="6" customFormat="1">
      <c r="A272" s="70"/>
      <c r="D272" s="1"/>
      <c r="E272" s="1"/>
      <c r="F272" s="1"/>
      <c r="G272" s="1"/>
      <c r="H272" s="1"/>
    </row>
    <row r="273" spans="1:8" s="6" customFormat="1">
      <c r="A273" s="70"/>
      <c r="D273" s="1"/>
      <c r="E273" s="1"/>
      <c r="F273" s="1"/>
      <c r="G273" s="1"/>
      <c r="H273" s="1"/>
    </row>
    <row r="274" spans="1:8" s="6" customFormat="1">
      <c r="A274" s="70"/>
      <c r="D274" s="1"/>
      <c r="E274" s="1"/>
      <c r="F274" s="1"/>
      <c r="G274" s="1"/>
      <c r="H274" s="1"/>
    </row>
    <row r="275" spans="1:8" s="6" customFormat="1">
      <c r="A275" s="70"/>
      <c r="D275" s="1"/>
      <c r="E275" s="1"/>
      <c r="F275" s="1"/>
      <c r="G275" s="1"/>
      <c r="H275" s="1"/>
    </row>
    <row r="276" spans="1:8" s="6" customFormat="1">
      <c r="A276" s="70"/>
      <c r="D276" s="1"/>
      <c r="E276" s="1"/>
      <c r="F276" s="1"/>
      <c r="G276" s="1"/>
      <c r="H276" s="1"/>
    </row>
    <row r="277" spans="1:8" s="6" customFormat="1">
      <c r="A277" s="70"/>
      <c r="D277" s="1"/>
      <c r="E277" s="1"/>
      <c r="F277" s="1"/>
      <c r="G277" s="1"/>
      <c r="H277" s="1"/>
    </row>
    <row r="278" spans="1:8" s="6" customFormat="1">
      <c r="A278" s="70"/>
      <c r="D278" s="1"/>
      <c r="E278" s="1"/>
      <c r="F278" s="1"/>
      <c r="G278" s="1"/>
      <c r="H278" s="1"/>
    </row>
    <row r="279" spans="1:8" s="6" customFormat="1">
      <c r="A279" s="70"/>
      <c r="D279" s="1"/>
      <c r="E279" s="1"/>
      <c r="F279" s="1"/>
      <c r="G279" s="1"/>
      <c r="H279" s="1"/>
    </row>
    <row r="280" spans="1:8" s="6" customFormat="1">
      <c r="A280" s="70"/>
      <c r="D280" s="1"/>
      <c r="E280" s="1"/>
      <c r="F280" s="1"/>
      <c r="G280" s="1"/>
      <c r="H280" s="1"/>
    </row>
    <row r="281" spans="1:8" s="6" customFormat="1">
      <c r="A281" s="70"/>
      <c r="D281" s="1"/>
      <c r="E281" s="1"/>
      <c r="F281" s="1"/>
      <c r="G281" s="1"/>
      <c r="H281" s="1"/>
    </row>
    <row r="282" spans="1:8" s="6" customFormat="1">
      <c r="A282" s="70"/>
      <c r="D282" s="1"/>
      <c r="E282" s="1"/>
      <c r="F282" s="1"/>
      <c r="G282" s="1"/>
      <c r="H282" s="1"/>
    </row>
    <row r="283" spans="1:8" s="6" customFormat="1">
      <c r="A283" s="70"/>
      <c r="D283" s="1"/>
      <c r="E283" s="1"/>
      <c r="F283" s="1"/>
      <c r="G283" s="1"/>
      <c r="H283" s="1"/>
    </row>
    <row r="284" spans="1:8" s="6" customFormat="1">
      <c r="A284" s="70"/>
      <c r="D284" s="1"/>
      <c r="E284" s="1"/>
      <c r="F284" s="1"/>
      <c r="G284" s="1"/>
      <c r="H284" s="1"/>
    </row>
    <row r="285" spans="1:8" s="6" customFormat="1">
      <c r="A285" s="70"/>
      <c r="D285" s="1"/>
      <c r="E285" s="1"/>
      <c r="F285" s="1"/>
      <c r="G285" s="1"/>
      <c r="H285" s="1"/>
    </row>
    <row r="286" spans="1:8" s="6" customFormat="1">
      <c r="A286" s="70"/>
      <c r="D286" s="1"/>
      <c r="E286" s="1"/>
      <c r="F286" s="1"/>
      <c r="G286" s="1"/>
      <c r="H286" s="1"/>
    </row>
    <row r="287" spans="1:8" s="6" customFormat="1">
      <c r="A287" s="70"/>
      <c r="D287" s="1"/>
      <c r="E287" s="1"/>
      <c r="F287" s="1"/>
      <c r="G287" s="1"/>
      <c r="H287" s="1"/>
    </row>
    <row r="288" spans="1:8" s="6" customFormat="1">
      <c r="A288" s="70"/>
      <c r="D288" s="1"/>
      <c r="E288" s="1"/>
      <c r="F288" s="1"/>
      <c r="G288" s="1"/>
      <c r="H288" s="1"/>
    </row>
    <row r="289" spans="1:8" s="6" customFormat="1">
      <c r="A289" s="70"/>
      <c r="D289" s="1"/>
      <c r="E289" s="1"/>
      <c r="F289" s="1"/>
      <c r="G289" s="1"/>
      <c r="H289" s="1"/>
    </row>
    <row r="290" spans="1:8" s="6" customFormat="1">
      <c r="A290" s="70"/>
      <c r="D290" s="1"/>
      <c r="E290" s="1"/>
      <c r="F290" s="1"/>
      <c r="G290" s="1"/>
      <c r="H290" s="1"/>
    </row>
    <row r="291" spans="1:8" s="6" customFormat="1">
      <c r="A291" s="70"/>
      <c r="D291" s="1"/>
      <c r="E291" s="1"/>
      <c r="F291" s="1"/>
      <c r="G291" s="1"/>
      <c r="H291" s="1"/>
    </row>
    <row r="292" spans="1:8" s="6" customFormat="1">
      <c r="A292" s="70"/>
      <c r="D292" s="1"/>
      <c r="E292" s="1"/>
      <c r="F292" s="1"/>
      <c r="G292" s="1"/>
      <c r="H292" s="1"/>
    </row>
    <row r="293" spans="1:8" s="6" customFormat="1">
      <c r="A293" s="70"/>
      <c r="D293" s="1"/>
      <c r="E293" s="1"/>
      <c r="F293" s="1"/>
      <c r="G293" s="1"/>
      <c r="H293" s="1"/>
    </row>
    <row r="294" spans="1:8" s="6" customFormat="1">
      <c r="A294" s="70"/>
      <c r="D294" s="1"/>
      <c r="E294" s="1"/>
      <c r="F294" s="1"/>
      <c r="G294" s="1"/>
      <c r="H294" s="1"/>
    </row>
    <row r="295" spans="1:8" s="6" customFormat="1">
      <c r="A295" s="70"/>
      <c r="D295" s="1"/>
      <c r="E295" s="1"/>
      <c r="F295" s="1"/>
      <c r="G295" s="1"/>
      <c r="H295" s="1"/>
    </row>
    <row r="296" spans="1:8" s="6" customFormat="1">
      <c r="A296" s="70"/>
      <c r="D296" s="1"/>
      <c r="E296" s="1"/>
      <c r="F296" s="1"/>
      <c r="G296" s="1"/>
      <c r="H296" s="1"/>
    </row>
    <row r="297" spans="1:8" s="6" customFormat="1">
      <c r="A297" s="70"/>
      <c r="D297" s="1"/>
      <c r="E297" s="1"/>
      <c r="F297" s="1"/>
      <c r="G297" s="1"/>
      <c r="H297" s="1"/>
    </row>
    <row r="298" spans="1:8" s="6" customFormat="1">
      <c r="A298" s="70"/>
      <c r="D298" s="1"/>
      <c r="E298" s="1"/>
      <c r="F298" s="1"/>
      <c r="G298" s="1"/>
      <c r="H298" s="1"/>
    </row>
    <row r="299" spans="1:8" s="6" customFormat="1">
      <c r="A299" s="70"/>
      <c r="D299" s="1"/>
      <c r="E299" s="1"/>
      <c r="F299" s="1"/>
      <c r="G299" s="1"/>
      <c r="H299" s="1"/>
    </row>
    <row r="300" spans="1:8" s="6" customFormat="1">
      <c r="A300" s="70"/>
      <c r="D300" s="1"/>
      <c r="E300" s="1"/>
      <c r="F300" s="1"/>
      <c r="G300" s="1"/>
      <c r="H300" s="1"/>
    </row>
    <row r="301" spans="1:8" s="6" customFormat="1">
      <c r="A301" s="70"/>
      <c r="D301" s="1"/>
      <c r="E301" s="1"/>
      <c r="F301" s="1"/>
      <c r="G301" s="1"/>
      <c r="H301" s="1"/>
    </row>
    <row r="302" spans="1:8" s="6" customFormat="1">
      <c r="A302" s="70"/>
      <c r="D302" s="1"/>
      <c r="E302" s="1"/>
      <c r="F302" s="1"/>
      <c r="G302" s="1"/>
      <c r="H302" s="1"/>
    </row>
    <row r="303" spans="1:8" s="6" customFormat="1">
      <c r="A303" s="70"/>
      <c r="D303" s="1"/>
      <c r="E303" s="1"/>
      <c r="F303" s="1"/>
      <c r="G303" s="1"/>
      <c r="H303" s="1"/>
    </row>
    <row r="304" spans="1:8" s="6" customFormat="1">
      <c r="A304" s="70"/>
      <c r="D304" s="1"/>
      <c r="E304" s="1"/>
      <c r="F304" s="1"/>
      <c r="G304" s="1"/>
      <c r="H304" s="1"/>
    </row>
    <row r="305" spans="1:8" s="6" customFormat="1">
      <c r="A305" s="70"/>
      <c r="D305" s="1"/>
      <c r="E305" s="1"/>
      <c r="F305" s="1"/>
      <c r="G305" s="1"/>
      <c r="H305" s="1"/>
    </row>
    <row r="306" spans="1:8" s="6" customFormat="1">
      <c r="A306" s="70"/>
      <c r="D306" s="1"/>
      <c r="E306" s="1"/>
      <c r="F306" s="1"/>
      <c r="G306" s="1"/>
      <c r="H306" s="1"/>
    </row>
    <row r="307" spans="1:8" s="6" customFormat="1">
      <c r="A307" s="70"/>
      <c r="D307" s="1"/>
      <c r="E307" s="1"/>
      <c r="F307" s="1"/>
      <c r="G307" s="1"/>
      <c r="H307" s="1"/>
    </row>
    <row r="308" spans="1:8" s="6" customFormat="1">
      <c r="A308" s="70"/>
      <c r="D308" s="1"/>
      <c r="E308" s="1"/>
      <c r="F308" s="1"/>
      <c r="G308" s="1"/>
      <c r="H308" s="1"/>
    </row>
  </sheetData>
  <mergeCells count="34">
    <mergeCell ref="A77:H77"/>
    <mergeCell ref="A91:B91"/>
    <mergeCell ref="E99:F99"/>
    <mergeCell ref="E21:H21"/>
    <mergeCell ref="A26:H26"/>
    <mergeCell ref="A27:H27"/>
    <mergeCell ref="A37:H37"/>
    <mergeCell ref="A60:H60"/>
    <mergeCell ref="A67:H67"/>
    <mergeCell ref="A21:A22"/>
    <mergeCell ref="B21:B22"/>
    <mergeCell ref="C21:C22"/>
    <mergeCell ref="D21:D22"/>
    <mergeCell ref="B14:D14"/>
    <mergeCell ref="B15:E15"/>
    <mergeCell ref="B16:D16"/>
    <mergeCell ref="B17:D17"/>
    <mergeCell ref="A19:H19"/>
    <mergeCell ref="F100:G100"/>
    <mergeCell ref="E2:G2"/>
    <mergeCell ref="E3:G3"/>
    <mergeCell ref="E4:G4"/>
    <mergeCell ref="B13:D13"/>
    <mergeCell ref="E13:G13"/>
    <mergeCell ref="B5:D5"/>
    <mergeCell ref="G5:H5"/>
    <mergeCell ref="B6:F6"/>
    <mergeCell ref="B7:D7"/>
    <mergeCell ref="B8:D8"/>
    <mergeCell ref="B9:D9"/>
    <mergeCell ref="B10:F10"/>
    <mergeCell ref="B11:D11"/>
    <mergeCell ref="B12:D12"/>
    <mergeCell ref="E12:G12"/>
  </mergeCells>
  <pageMargins left="0.78740157480314965" right="0.39370078740157483" top="1.1811023622047245" bottom="0.19685039370078741" header="0.39370078740157483" footer="0.19685039370078741"/>
  <pageSetup paperSize="9" scale="63" orientation="landscape" r:id="rId1"/>
  <headerFooter alignWithMargins="0"/>
  <rowBreaks count="2" manualBreakCount="2">
    <brk id="36" max="8" man="1"/>
    <brk id="6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звіт 9міс 2025р ЦПМСД</vt:lpstr>
      <vt:lpstr>'I. Фін звіт 9міс 2025р ЦПМСД'!Заголовки_для_печати</vt:lpstr>
      <vt:lpstr>'I. Фін звіт 9міс 2025р ЦПМСД'!Область_печати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2025-12-03T07:17:34Z</cp:lastPrinted>
  <dcterms:created xsi:type="dcterms:W3CDTF">2022-11-29T10:50:06Z</dcterms:created>
  <dcterms:modified xsi:type="dcterms:W3CDTF">2025-12-09T12:48:41Z</dcterms:modified>
</cp:coreProperties>
</file>