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9320" windowHeight="11640" tabRatio="837"/>
  </bookViews>
  <sheets>
    <sheet name="ЗВІТ за 9-ть місяців 2024" sheetId="20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'ЗВІТ за 9-ть місяців 2024'!$28:$30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0">'ЗВІТ за 9-ть місяців 2024'!$A$1:$H$110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24519"/>
</workbook>
</file>

<file path=xl/calcChain.xml><?xml version="1.0" encoding="utf-8"?>
<calcChain xmlns="http://schemas.openxmlformats.org/spreadsheetml/2006/main">
  <c r="E40" i="20"/>
  <c r="F41"/>
  <c r="F42"/>
  <c r="F43"/>
  <c r="F44"/>
  <c r="F45"/>
  <c r="F46"/>
  <c r="F47"/>
  <c r="E34"/>
  <c r="E36"/>
  <c r="D34"/>
  <c r="F34" s="1"/>
  <c r="D36"/>
  <c r="F36"/>
  <c r="D40"/>
  <c r="D48"/>
  <c r="D97" s="1"/>
  <c r="D57"/>
  <c r="D68"/>
  <c r="D98" s="1"/>
  <c r="C57"/>
  <c r="F85"/>
  <c r="F81"/>
  <c r="E77"/>
  <c r="F77" s="1"/>
  <c r="F78"/>
  <c r="E79"/>
  <c r="F79" s="1"/>
  <c r="E64"/>
  <c r="E57"/>
  <c r="F52"/>
  <c r="F55"/>
  <c r="F67"/>
  <c r="F66"/>
  <c r="F50"/>
  <c r="F51"/>
  <c r="F53"/>
  <c r="F54"/>
  <c r="F56"/>
  <c r="F63"/>
  <c r="C40"/>
  <c r="C36"/>
  <c r="C34"/>
  <c r="D74"/>
  <c r="F58"/>
  <c r="F59"/>
  <c r="F60"/>
  <c r="F61"/>
  <c r="E70"/>
  <c r="D70"/>
  <c r="F70" s="1"/>
  <c r="E71"/>
  <c r="D71"/>
  <c r="E72"/>
  <c r="D72"/>
  <c r="F35"/>
  <c r="F37"/>
  <c r="F38"/>
  <c r="C70"/>
  <c r="C71"/>
  <c r="H71" s="1"/>
  <c r="C72"/>
  <c r="C74"/>
  <c r="G71"/>
  <c r="H50"/>
  <c r="H51"/>
  <c r="H52"/>
  <c r="H53"/>
  <c r="H54"/>
  <c r="H55"/>
  <c r="H56"/>
  <c r="H58"/>
  <c r="H59"/>
  <c r="H60"/>
  <c r="H61"/>
  <c r="H63"/>
  <c r="C68"/>
  <c r="G50"/>
  <c r="G51"/>
  <c r="G52"/>
  <c r="G53"/>
  <c r="G54"/>
  <c r="G55"/>
  <c r="G56"/>
  <c r="G57"/>
  <c r="G58"/>
  <c r="G59"/>
  <c r="G60"/>
  <c r="G61"/>
  <c r="G63"/>
  <c r="H35"/>
  <c r="H36"/>
  <c r="H37"/>
  <c r="H38"/>
  <c r="H40"/>
  <c r="H41"/>
  <c r="H42"/>
  <c r="H44"/>
  <c r="H45"/>
  <c r="G34"/>
  <c r="G35"/>
  <c r="G36"/>
  <c r="G37"/>
  <c r="G38"/>
  <c r="G40"/>
  <c r="G41"/>
  <c r="G42"/>
  <c r="G44"/>
  <c r="G45"/>
  <c r="C98"/>
  <c r="C75" l="1"/>
  <c r="F71"/>
  <c r="G70"/>
  <c r="H34"/>
  <c r="F64"/>
  <c r="D75"/>
  <c r="H72"/>
  <c r="E68"/>
  <c r="E48"/>
  <c r="E97" s="1"/>
  <c r="H68"/>
  <c r="G68"/>
  <c r="C48"/>
  <c r="C97" s="1"/>
  <c r="C99" s="1"/>
  <c r="H57"/>
  <c r="G72"/>
  <c r="E74"/>
  <c r="E75" s="1"/>
  <c r="F57"/>
  <c r="F68" s="1"/>
  <c r="H70"/>
  <c r="F40"/>
  <c r="F48" s="1"/>
  <c r="D99"/>
  <c r="F72"/>
  <c r="G48" l="1"/>
  <c r="F97"/>
  <c r="G97"/>
  <c r="G74"/>
  <c r="H74"/>
  <c r="F74"/>
  <c r="H97"/>
  <c r="H48"/>
  <c r="F75"/>
  <c r="H75"/>
  <c r="G75"/>
  <c r="E98"/>
  <c r="H98" l="1"/>
  <c r="G98"/>
  <c r="F98"/>
  <c r="E99"/>
</calcChain>
</file>

<file path=xl/sharedStrings.xml><?xml version="1.0" encoding="utf-8"?>
<sst xmlns="http://schemas.openxmlformats.org/spreadsheetml/2006/main" count="133" uniqueCount="129">
  <si>
    <t>капітальне будівництво</t>
  </si>
  <si>
    <t>придбання (виготовлення) основних засобів</t>
  </si>
  <si>
    <t>придбання (створення) нематеріальних активів</t>
  </si>
  <si>
    <t>за ЗКГНГ</t>
  </si>
  <si>
    <t>за СПОДУ</t>
  </si>
  <si>
    <t xml:space="preserve">за  КВЕД  </t>
  </si>
  <si>
    <t xml:space="preserve">Місцезнаходження  </t>
  </si>
  <si>
    <t xml:space="preserve">Телефон </t>
  </si>
  <si>
    <t xml:space="preserve">Підприємство  </t>
  </si>
  <si>
    <t xml:space="preserve">Організаційно-правова форма </t>
  </si>
  <si>
    <t xml:space="preserve">Вид економічної діяльності    </t>
  </si>
  <si>
    <t xml:space="preserve">Галузь     </t>
  </si>
  <si>
    <t>Усього доходів</t>
  </si>
  <si>
    <t>Територія</t>
  </si>
  <si>
    <t>Форма власності</t>
  </si>
  <si>
    <t>придбання (виготовлення) інших необоротних матеріальних активів</t>
  </si>
  <si>
    <t>модернізація, модифікація (добудова, дообладнання, реконструкція) основних засобів</t>
  </si>
  <si>
    <t>Середньооблікова кількість штатних працівників</t>
  </si>
  <si>
    <t>Усього витрат</t>
  </si>
  <si>
    <t>за КОАТУУ</t>
  </si>
  <si>
    <t>за КОПФГ</t>
  </si>
  <si>
    <t xml:space="preserve">за ЄДРПОУ </t>
  </si>
  <si>
    <t>Стандарти звітності П(с)БОУ</t>
  </si>
  <si>
    <t>Стандарти звітності МСФЗ</t>
  </si>
  <si>
    <t>Коди</t>
  </si>
  <si>
    <t>Найменування показника</t>
  </si>
  <si>
    <t>капітальний ремонт</t>
  </si>
  <si>
    <t>Інші витрати (розшифрувати)</t>
  </si>
  <si>
    <t>Керівник</t>
  </si>
  <si>
    <t>Х</t>
  </si>
  <si>
    <t>Одиниця виміру, грн.</t>
  </si>
  <si>
    <t>I. Фінансові результати</t>
  </si>
  <si>
    <t>Попередній</t>
  </si>
  <si>
    <t>Уточнений</t>
  </si>
  <si>
    <t>Зміни</t>
  </si>
  <si>
    <t>зробити позначку "Х"</t>
  </si>
  <si>
    <t>Амортизація</t>
  </si>
  <si>
    <t>Капітальні інвестиції, усього, у тому числі:</t>
  </si>
  <si>
    <t>Доходи і витрати від операційної діяльності (деталізація)</t>
  </si>
  <si>
    <t>доходи з місцевого бюджету цільового фінансування по капітальних видатках</t>
  </si>
  <si>
    <t>ІІІ. Інвестиційна діяльність</t>
  </si>
  <si>
    <t>IV. Додаткова інформація</t>
  </si>
  <si>
    <t>Податкова заборгованість</t>
  </si>
  <si>
    <t>ІV. Фінансова діяльність</t>
  </si>
  <si>
    <t>Доходи від інвестиційної діяльності, у т.ч.: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</si>
  <si>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</si>
  <si>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</si>
  <si>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</si>
  <si>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</si>
  <si>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</si>
  <si>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</si>
  <si>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Штатна чисельність працівників</t>
  </si>
  <si>
    <t>Заборгованість перед працівниками за заробітною платою</t>
  </si>
  <si>
    <t>Заробітна плата</t>
  </si>
  <si>
    <t>Нарахування на оплату праці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</si>
  <si>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</si>
  <si>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</si>
  <si>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</si>
  <si>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</si>
  <si>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</si>
  <si>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</si>
  <si>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</si>
  <si>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</si>
  <si>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інших енергоносіїв</t>
  </si>
  <si>
    <t>Окремі заходи по реалізації державних (регіональних) програм, не віднесені до заходів розвитку</t>
  </si>
  <si>
    <t>Оплата комунальних послуг та енергоносіїв, в тому числі:</t>
  </si>
  <si>
    <t>Соціальне забезпечення</t>
  </si>
  <si>
    <t>Інші поточні видатки</t>
  </si>
  <si>
    <t>Інші доходи від операційної діяльності, в т.ч.:</t>
  </si>
  <si>
    <t>ІІ. Елементи операційних витрат</t>
  </si>
  <si>
    <t>Матеріальні затрати</t>
  </si>
  <si>
    <t>Витрати на оплату праці</t>
  </si>
  <si>
    <t>Відрахування на соціальні заходи</t>
  </si>
  <si>
    <t>Інші операційні витрати</t>
  </si>
  <si>
    <t>Разом (сума рядків 400 - 440)</t>
  </si>
  <si>
    <t>Вартість основних засобів</t>
  </si>
  <si>
    <t>Дебіторська заборгованість</t>
  </si>
  <si>
    <t>Кредиторська заборгованість</t>
  </si>
  <si>
    <t>комунальна</t>
  </si>
  <si>
    <t>Міністерство охорони здоров'я</t>
  </si>
  <si>
    <t>Охорона здоров'я</t>
  </si>
  <si>
    <t>Інші операційні витрати (розшифрувати*)Податки</t>
  </si>
  <si>
    <t>х</t>
  </si>
  <si>
    <t>Дохід (виручка) від реалізації продукції (товарів, робіт, послуг),  в т.ч.</t>
  </si>
  <si>
    <t>за рахунок коштів від НСЗУ</t>
  </si>
  <si>
    <t>Дохід з місцевого бюджету за програмою підтримки, в т.ч.</t>
  </si>
  <si>
    <t>на оплату комунальних послуг та енергоносіїв</t>
  </si>
  <si>
    <t>дохід від платних послуг</t>
  </si>
  <si>
    <t>дохід від операційної оренди активів</t>
  </si>
  <si>
    <t xml:space="preserve">Комунальне некомерційне підприємство "Рахівська районна лікарня "  Рахівської міської ради </t>
  </si>
  <si>
    <t>Закарпатська область м.Рахів</t>
  </si>
  <si>
    <t>86.22</t>
  </si>
  <si>
    <t>Директор - Симулик Володимир Корнелійович</t>
  </si>
  <si>
    <t>Надходження відсотків від банку за тимчасове користування коштами</t>
  </si>
  <si>
    <t>Спеціалізована медична практика</t>
  </si>
  <si>
    <t>вулиця Карпатська ,буд.1, м.Рахів, Звкарпатська обл., 90600</t>
  </si>
  <si>
    <t>01992624</t>
  </si>
  <si>
    <r>
      <t xml:space="preserve">Орган державного управління  </t>
    </r>
    <r>
      <rPr>
        <i/>
        <sz val="16"/>
        <rFont val="Times New Roman"/>
        <family val="1"/>
        <charset val="204"/>
      </rPr>
      <t xml:space="preserve"> </t>
    </r>
  </si>
  <si>
    <t>(067)3705515</t>
  </si>
  <si>
    <t>Код рядка</t>
  </si>
  <si>
    <t>план</t>
  </si>
  <si>
    <t>факт</t>
  </si>
  <si>
    <t>відхилення,   +/-</t>
  </si>
  <si>
    <t>виконання,   %</t>
  </si>
  <si>
    <t>на фінансування місцевих програм</t>
  </si>
  <si>
    <t>План на рік</t>
  </si>
  <si>
    <t>виконання до річного плану ,   %</t>
  </si>
  <si>
    <t>Нерозподілені доходи. (Залишок коштів на початок року)</t>
  </si>
  <si>
    <t>Нерозподілені доходи. (Залишок коштів на кінець періоду)</t>
  </si>
  <si>
    <t>Благодійна допомога</t>
  </si>
  <si>
    <t>Компенсація за комунальні платежі від орендарів</t>
  </si>
  <si>
    <t>Витрати</t>
  </si>
  <si>
    <t>Повернення коштів до бюджету за відшкодування, за минулий рік, комунальних витрат орендарями</t>
  </si>
  <si>
    <t>Разом (сума рядків 100,110,120,130, 140,)</t>
  </si>
  <si>
    <t>(в грн.)</t>
  </si>
  <si>
    <t>Дохід з державного бюджету за цільовими програмами</t>
  </si>
  <si>
    <t>Надходження коштів курсової різниці від продажу іноземної валюти</t>
  </si>
  <si>
    <t>Разом (сума рядків 200 - 330)</t>
  </si>
  <si>
    <r>
      <t>ЗВІТ про виконання фінансового плану підприємства станом на 01.10. 2024 року</t>
    </r>
    <r>
      <rPr>
        <b/>
        <u/>
        <sz val="14"/>
        <rFont val="Times New Roman"/>
        <family val="1"/>
        <charset val="204"/>
      </rPr>
      <t xml:space="preserve"> </t>
    </r>
  </si>
  <si>
    <t>Звітний період (за дев'ять місяців)</t>
  </si>
  <si>
    <t>Інші доходи (відшкодування витрат обласним центром зайнятості)</t>
  </si>
  <si>
    <t>Звіт</t>
  </si>
  <si>
    <t xml:space="preserve">Додаток </t>
  </si>
  <si>
    <t>до рішення міської ради</t>
  </si>
  <si>
    <t>63-ї сесії 8-го скликання</t>
  </si>
  <si>
    <t>від ---.11.2024 р. №---</t>
  </si>
  <si>
    <t>Євген МОЛНАР</t>
  </si>
  <si>
    <t xml:space="preserve">        В.п. міського голови</t>
  </si>
  <si>
    <t xml:space="preserve">        секретар ради та виконкому</t>
  </si>
</sst>
</file>

<file path=xl/styles.xml><?xml version="1.0" encoding="utf-8"?>
<styleSheet xmlns="http://schemas.openxmlformats.org/spreadsheetml/2006/main">
  <numFmts count="15">
    <numFmt numFmtId="164" formatCode="_-* #,##0.00\ _г_р_н_._-;\-* #,##0.00\ _г_р_н_._-;_-* &quot;-&quot;??\ _г_р_н_._-;_-@_-"/>
    <numFmt numFmtId="165" formatCode="#,##0&quot;р.&quot;;[Red]\-#,##0&quot;р.&quot;"/>
    <numFmt numFmtId="166" formatCode="#,##0.00&quot;р.&quot;;\-#,##0.00&quot;р.&quot;"/>
    <numFmt numFmtId="167" formatCode="_-* #,##0.00_р_._-;\-* #,##0.00_р_._-;_-* &quot;-&quot;??_р_._-;_-@_-"/>
    <numFmt numFmtId="168" formatCode="_-* #,##0.00_₴_-;\-* #,##0.00_₴_-;_-* &quot;-&quot;??_₴_-;_-@_-"/>
    <numFmt numFmtId="169" formatCode="#,##0.0"/>
    <numFmt numFmtId="170" formatCode="###\ ##0.000"/>
    <numFmt numFmtId="171" formatCode="_(&quot;$&quot;* #,##0.00_);_(&quot;$&quot;* \(#,##0.00\);_(&quot;$&quot;* &quot;-&quot;??_);_(@_)"/>
    <numFmt numFmtId="172" formatCode="_(* #,##0_);_(* \(#,##0\);_(* &quot;-&quot;_);_(@_)"/>
    <numFmt numFmtId="173" formatCode="_(* #,##0.00_);_(* \(#,##0.00\);_(* &quot;-&quot;??_);_(@_)"/>
    <numFmt numFmtId="174" formatCode="#,##0.0_ ;[Red]\-#,##0.0\ "/>
    <numFmt numFmtId="175" formatCode="0.0;\(0.0\);\ ;\-"/>
    <numFmt numFmtId="176" formatCode="_(* #,##0.0_);_(* \(#,##0.0\);_(* &quot;-&quot;_);_(@_)"/>
    <numFmt numFmtId="177" formatCode="_(* #,##0.00_);_(* \(#,##0.00\);_(* &quot;-&quot;_);_(@_)"/>
    <numFmt numFmtId="178" formatCode="_-* #,##0.0\ _г_р_н_._-;\-* #,##0.0\ _г_р_н_._-;_-* &quot;-&quot;?\ _г_р_н_._-;_-@_-"/>
  </numFmts>
  <fonts count="76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u/>
      <sz val="14"/>
      <name val="Times New Roman"/>
      <family val="1"/>
      <charset val="204"/>
    </font>
    <font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u/>
      <sz val="16"/>
      <name val="Times New Roman"/>
      <family val="1"/>
      <charset val="204"/>
    </font>
    <font>
      <sz val="16"/>
      <name val="Arial Cyr"/>
      <charset val="204"/>
    </font>
    <font>
      <b/>
      <i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u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i/>
      <sz val="16"/>
      <name val="Times New Roman"/>
      <family val="1"/>
      <charset val="204"/>
    </font>
    <font>
      <b/>
      <u/>
      <sz val="16"/>
      <name val="Times New Roman"/>
      <family val="1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52">
    <xf numFmtId="0" fontId="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8" fillId="2" borderId="0" applyNumberFormat="0" applyBorder="0" applyAlignment="0" applyProtection="0"/>
    <xf numFmtId="0" fontId="1" fillId="2" borderId="0" applyNumberFormat="0" applyBorder="0" applyAlignment="0" applyProtection="0"/>
    <xf numFmtId="0" fontId="28" fillId="3" borderId="0" applyNumberFormat="0" applyBorder="0" applyAlignment="0" applyProtection="0"/>
    <xf numFmtId="0" fontId="1" fillId="3" borderId="0" applyNumberFormat="0" applyBorder="0" applyAlignment="0" applyProtection="0"/>
    <xf numFmtId="0" fontId="28" fillId="4" borderId="0" applyNumberFormat="0" applyBorder="0" applyAlignment="0" applyProtection="0"/>
    <xf numFmtId="0" fontId="1" fillId="4" borderId="0" applyNumberFormat="0" applyBorder="0" applyAlignment="0" applyProtection="0"/>
    <xf numFmtId="0" fontId="28" fillId="5" borderId="0" applyNumberFormat="0" applyBorder="0" applyAlignment="0" applyProtection="0"/>
    <xf numFmtId="0" fontId="1" fillId="5" borderId="0" applyNumberFormat="0" applyBorder="0" applyAlignment="0" applyProtection="0"/>
    <xf numFmtId="0" fontId="28" fillId="6" borderId="0" applyNumberFormat="0" applyBorder="0" applyAlignment="0" applyProtection="0"/>
    <xf numFmtId="0" fontId="1" fillId="6" borderId="0" applyNumberFormat="0" applyBorder="0" applyAlignment="0" applyProtection="0"/>
    <xf numFmtId="0" fontId="28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8" fillId="8" borderId="0" applyNumberFormat="0" applyBorder="0" applyAlignment="0" applyProtection="0"/>
    <xf numFmtId="0" fontId="1" fillId="8" borderId="0" applyNumberFormat="0" applyBorder="0" applyAlignment="0" applyProtection="0"/>
    <xf numFmtId="0" fontId="28" fillId="9" borderId="0" applyNumberFormat="0" applyBorder="0" applyAlignment="0" applyProtection="0"/>
    <xf numFmtId="0" fontId="1" fillId="9" borderId="0" applyNumberFormat="0" applyBorder="0" applyAlignment="0" applyProtection="0"/>
    <xf numFmtId="0" fontId="28" fillId="10" borderId="0" applyNumberFormat="0" applyBorder="0" applyAlignment="0" applyProtection="0"/>
    <xf numFmtId="0" fontId="1" fillId="10" borderId="0" applyNumberFormat="0" applyBorder="0" applyAlignment="0" applyProtection="0"/>
    <xf numFmtId="0" fontId="28" fillId="5" borderId="0" applyNumberFormat="0" applyBorder="0" applyAlignment="0" applyProtection="0"/>
    <xf numFmtId="0" fontId="1" fillId="5" borderId="0" applyNumberFormat="0" applyBorder="0" applyAlignment="0" applyProtection="0"/>
    <xf numFmtId="0" fontId="28" fillId="8" borderId="0" applyNumberFormat="0" applyBorder="0" applyAlignment="0" applyProtection="0"/>
    <xf numFmtId="0" fontId="1" fillId="8" borderId="0" applyNumberFormat="0" applyBorder="0" applyAlignment="0" applyProtection="0"/>
    <xf numFmtId="0" fontId="28" fillId="11" borderId="0" applyNumberFormat="0" applyBorder="0" applyAlignment="0" applyProtection="0"/>
    <xf numFmtId="0" fontId="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29" fillId="12" borderId="0" applyNumberFormat="0" applyBorder="0" applyAlignment="0" applyProtection="0"/>
    <xf numFmtId="0" fontId="11" fillId="12" borderId="0" applyNumberFormat="0" applyBorder="0" applyAlignment="0" applyProtection="0"/>
    <xf numFmtId="0" fontId="29" fillId="9" borderId="0" applyNumberFormat="0" applyBorder="0" applyAlignment="0" applyProtection="0"/>
    <xf numFmtId="0" fontId="11" fillId="9" borderId="0" applyNumberFormat="0" applyBorder="0" applyAlignment="0" applyProtection="0"/>
    <xf numFmtId="0" fontId="29" fillId="10" borderId="0" applyNumberFormat="0" applyBorder="0" applyAlignment="0" applyProtection="0"/>
    <xf numFmtId="0" fontId="11" fillId="10" borderId="0" applyNumberFormat="0" applyBorder="0" applyAlignment="0" applyProtection="0"/>
    <xf numFmtId="0" fontId="29" fillId="13" borderId="0" applyNumberFormat="0" applyBorder="0" applyAlignment="0" applyProtection="0"/>
    <xf numFmtId="0" fontId="11" fillId="13" borderId="0" applyNumberFormat="0" applyBorder="0" applyAlignment="0" applyProtection="0"/>
    <xf numFmtId="0" fontId="29" fillId="14" borderId="0" applyNumberFormat="0" applyBorder="0" applyAlignment="0" applyProtection="0"/>
    <xf numFmtId="0" fontId="11" fillId="14" borderId="0" applyNumberFormat="0" applyBorder="0" applyAlignment="0" applyProtection="0"/>
    <xf numFmtId="0" fontId="29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22" fillId="3" borderId="0" applyNumberFormat="0" applyBorder="0" applyAlignment="0" applyProtection="0"/>
    <xf numFmtId="0" fontId="14" fillId="20" borderId="1" applyNumberFormat="0" applyAlignment="0" applyProtection="0"/>
    <xf numFmtId="0" fontId="19" fillId="21" borderId="2" applyNumberFormat="0" applyAlignment="0" applyProtection="0"/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164" fontId="9" fillId="0" borderId="0" applyFont="0" applyFill="0" applyBorder="0" applyAlignment="0" applyProtection="0"/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0" fontId="23" fillId="0" borderId="0" applyNumberFormat="0" applyFill="0" applyBorder="0" applyAlignment="0" applyProtection="0"/>
    <xf numFmtId="170" fontId="31" fillId="0" borderId="0" applyAlignment="0">
      <alignment wrapText="1"/>
    </xf>
    <xf numFmtId="0" fontId="26" fillId="4" borderId="0" applyNumberFormat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12" fillId="7" borderId="1" applyNumberFormat="0" applyAlignment="0" applyProtection="0"/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</xf>
    <xf numFmtId="49" fontId="9" fillId="0" borderId="0" applyNumberFormat="0" applyFont="0" applyAlignment="0">
      <alignment vertical="top" wrapText="1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33" fillId="22" borderId="7">
      <alignment horizontal="left" vertical="center"/>
      <protection locked="0"/>
    </xf>
    <xf numFmtId="49" fontId="33" fillId="22" borderId="7">
      <alignment horizontal="left" vertical="center"/>
    </xf>
    <xf numFmtId="4" fontId="33" fillId="22" borderId="7">
      <alignment horizontal="right" vertical="center"/>
      <protection locked="0"/>
    </xf>
    <xf numFmtId="4" fontId="33" fillId="22" borderId="7">
      <alignment horizontal="right" vertical="center"/>
    </xf>
    <xf numFmtId="4" fontId="34" fillId="22" borderId="7">
      <alignment horizontal="right" vertical="center"/>
      <protection locked="0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9" fontId="36" fillId="22" borderId="3">
      <alignment horizontal="left" vertical="center"/>
      <protection locked="0"/>
    </xf>
    <xf numFmtId="49" fontId="36" fillId="22" borderId="3">
      <alignment horizontal="left" vertical="center"/>
    </xf>
    <xf numFmtId="4" fontId="35" fillId="22" borderId="3">
      <alignment horizontal="right" vertical="center"/>
      <protection locked="0"/>
    </xf>
    <xf numFmtId="4" fontId="35" fillId="22" borderId="3">
      <alignment horizontal="right" vertical="center"/>
    </xf>
    <xf numFmtId="4" fontId="37" fillId="22" borderId="3">
      <alignment horizontal="right" vertical="center"/>
      <protection locked="0"/>
    </xf>
    <xf numFmtId="49" fontId="30" fillId="22" borderId="3">
      <alignment horizontal="left" vertical="center"/>
      <protection locked="0"/>
    </xf>
    <xf numFmtId="49" fontId="30" fillId="22" borderId="3">
      <alignment horizontal="left" vertical="center"/>
      <protection locked="0"/>
    </xf>
    <xf numFmtId="49" fontId="30" fillId="22" borderId="3">
      <alignment horizontal="left" vertical="center"/>
    </xf>
    <xf numFmtId="49" fontId="30" fillId="22" borderId="3">
      <alignment horizontal="left" vertical="center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</xf>
    <xf numFmtId="4" fontId="30" fillId="22" borderId="3">
      <alignment horizontal="right" vertical="center"/>
      <protection locked="0"/>
    </xf>
    <xf numFmtId="4" fontId="30" fillId="22" borderId="3">
      <alignment horizontal="right" vertical="center"/>
      <protection locked="0"/>
    </xf>
    <xf numFmtId="4" fontId="30" fillId="22" borderId="3">
      <alignment horizontal="right" vertical="center"/>
    </xf>
    <xf numFmtId="4" fontId="30" fillId="22" borderId="3">
      <alignment horizontal="right" vertical="center"/>
    </xf>
    <xf numFmtId="4" fontId="34" fillId="22" borderId="3">
      <alignment horizontal="right" vertical="center"/>
      <protection locked="0"/>
    </xf>
    <xf numFmtId="49" fontId="38" fillId="22" borderId="3">
      <alignment horizontal="left" vertical="center"/>
      <protection locked="0"/>
    </xf>
    <xf numFmtId="49" fontId="38" fillId="22" borderId="3">
      <alignment horizontal="left" vertical="center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</xf>
    <xf numFmtId="4" fontId="38" fillId="22" borderId="3">
      <alignment horizontal="right" vertical="center"/>
      <protection locked="0"/>
    </xf>
    <xf numFmtId="4" fontId="38" fillId="22" borderId="3">
      <alignment horizontal="right" vertical="center"/>
    </xf>
    <xf numFmtId="4" fontId="40" fillId="22" borderId="3">
      <alignment horizontal="right" vertical="center"/>
      <protection locked="0"/>
    </xf>
    <xf numFmtId="49" fontId="41" fillId="0" borderId="3">
      <alignment horizontal="left" vertical="center"/>
      <protection locked="0"/>
    </xf>
    <xf numFmtId="49" fontId="41" fillId="0" borderId="3">
      <alignment horizontal="left" vertical="center"/>
    </xf>
    <xf numFmtId="49" fontId="42" fillId="0" borderId="3">
      <alignment horizontal="left" vertical="center"/>
      <protection locked="0"/>
    </xf>
    <xf numFmtId="49" fontId="42" fillId="0" borderId="3">
      <alignment horizontal="left" vertical="center"/>
    </xf>
    <xf numFmtId="4" fontId="41" fillId="0" borderId="3">
      <alignment horizontal="right" vertical="center"/>
      <protection locked="0"/>
    </xf>
    <xf numFmtId="4" fontId="41" fillId="0" borderId="3">
      <alignment horizontal="right" vertical="center"/>
    </xf>
    <xf numFmtId="4" fontId="42" fillId="0" borderId="3">
      <alignment horizontal="right" vertical="center"/>
      <protection locked="0"/>
    </xf>
    <xf numFmtId="49" fontId="43" fillId="0" borderId="3">
      <alignment horizontal="left" vertical="center"/>
      <protection locked="0"/>
    </xf>
    <xf numFmtId="49" fontId="43" fillId="0" borderId="3">
      <alignment horizontal="left" vertical="center"/>
    </xf>
    <xf numFmtId="49" fontId="44" fillId="0" borderId="3">
      <alignment horizontal="left" vertical="center"/>
      <protection locked="0"/>
    </xf>
    <xf numFmtId="49" fontId="44" fillId="0" borderId="3">
      <alignment horizontal="left" vertical="center"/>
    </xf>
    <xf numFmtId="4" fontId="43" fillId="0" borderId="3">
      <alignment horizontal="right" vertical="center"/>
      <protection locked="0"/>
    </xf>
    <xf numFmtId="4" fontId="43" fillId="0" borderId="3">
      <alignment horizontal="right" vertical="center"/>
    </xf>
    <xf numFmtId="49" fontId="41" fillId="0" borderId="3">
      <alignment horizontal="left" vertical="center"/>
      <protection locked="0"/>
    </xf>
    <xf numFmtId="49" fontId="42" fillId="0" borderId="3">
      <alignment horizontal="left" vertical="center"/>
      <protection locked="0"/>
    </xf>
    <xf numFmtId="4" fontId="41" fillId="0" borderId="3">
      <alignment horizontal="right" vertical="center"/>
      <protection locked="0"/>
    </xf>
    <xf numFmtId="0" fontId="24" fillId="0" borderId="8" applyNumberFormat="0" applyFill="0" applyAlignment="0" applyProtection="0"/>
    <xf numFmtId="0" fontId="21" fillId="23" borderId="0" applyNumberFormat="0" applyBorder="0" applyAlignment="0" applyProtection="0"/>
    <xf numFmtId="0" fontId="9" fillId="0" borderId="0"/>
    <xf numFmtId="0" fontId="9" fillId="0" borderId="0"/>
    <xf numFmtId="0" fontId="2" fillId="24" borderId="9" applyNumberFormat="0" applyFont="0" applyAlignment="0" applyProtection="0"/>
    <xf numFmtId="4" fontId="45" fillId="25" borderId="3">
      <alignment horizontal="right" vertical="center"/>
      <protection locked="0"/>
    </xf>
    <xf numFmtId="4" fontId="45" fillId="26" borderId="3">
      <alignment horizontal="right" vertical="center"/>
      <protection locked="0"/>
    </xf>
    <xf numFmtId="4" fontId="45" fillId="27" borderId="3">
      <alignment horizontal="right" vertical="center"/>
      <protection locked="0"/>
    </xf>
    <xf numFmtId="0" fontId="13" fillId="20" borderId="10" applyNumberFormat="0" applyAlignment="0" applyProtection="0"/>
    <xf numFmtId="49" fontId="30" fillId="0" borderId="3">
      <alignment horizontal="left" vertical="center" wrapText="1"/>
      <protection locked="0"/>
    </xf>
    <xf numFmtId="49" fontId="30" fillId="0" borderId="3">
      <alignment horizontal="left" vertical="center" wrapText="1"/>
      <protection locked="0"/>
    </xf>
    <xf numFmtId="0" fontId="20" fillId="0" borderId="0" applyNumberFormat="0" applyFill="0" applyBorder="0" applyAlignment="0" applyProtection="0"/>
    <xf numFmtId="0" fontId="18" fillId="0" borderId="11" applyNumberFormat="0" applyFill="0" applyAlignment="0" applyProtection="0"/>
    <xf numFmtId="0" fontId="25" fillId="0" borderId="0" applyNumberFormat="0" applyFill="0" applyBorder="0" applyAlignment="0" applyProtection="0"/>
    <xf numFmtId="0" fontId="29" fillId="16" borderId="0" applyNumberFormat="0" applyBorder="0" applyAlignment="0" applyProtection="0"/>
    <xf numFmtId="0" fontId="11" fillId="16" borderId="0" applyNumberFormat="0" applyBorder="0" applyAlignment="0" applyProtection="0"/>
    <xf numFmtId="0" fontId="29" fillId="17" borderId="0" applyNumberFormat="0" applyBorder="0" applyAlignment="0" applyProtection="0"/>
    <xf numFmtId="0" fontId="11" fillId="17" borderId="0" applyNumberFormat="0" applyBorder="0" applyAlignment="0" applyProtection="0"/>
    <xf numFmtId="0" fontId="29" fillId="18" borderId="0" applyNumberFormat="0" applyBorder="0" applyAlignment="0" applyProtection="0"/>
    <xf numFmtId="0" fontId="11" fillId="18" borderId="0" applyNumberFormat="0" applyBorder="0" applyAlignment="0" applyProtection="0"/>
    <xf numFmtId="0" fontId="29" fillId="13" borderId="0" applyNumberFormat="0" applyBorder="0" applyAlignment="0" applyProtection="0"/>
    <xf numFmtId="0" fontId="11" fillId="13" borderId="0" applyNumberFormat="0" applyBorder="0" applyAlignment="0" applyProtection="0"/>
    <xf numFmtId="0" fontId="29" fillId="14" borderId="0" applyNumberFormat="0" applyBorder="0" applyAlignment="0" applyProtection="0"/>
    <xf numFmtId="0" fontId="11" fillId="14" borderId="0" applyNumberFormat="0" applyBorder="0" applyAlignment="0" applyProtection="0"/>
    <xf numFmtId="0" fontId="29" fillId="19" borderId="0" applyNumberFormat="0" applyBorder="0" applyAlignment="0" applyProtection="0"/>
    <xf numFmtId="0" fontId="11" fillId="19" borderId="0" applyNumberFormat="0" applyBorder="0" applyAlignment="0" applyProtection="0"/>
    <xf numFmtId="0" fontId="46" fillId="7" borderId="1" applyNumberFormat="0" applyAlignment="0" applyProtection="0"/>
    <xf numFmtId="0" fontId="12" fillId="7" borderId="1" applyNumberFormat="0" applyAlignment="0" applyProtection="0"/>
    <xf numFmtId="0" fontId="47" fillId="20" borderId="10" applyNumberFormat="0" applyAlignment="0" applyProtection="0"/>
    <xf numFmtId="0" fontId="13" fillId="20" borderId="10" applyNumberFormat="0" applyAlignment="0" applyProtection="0"/>
    <xf numFmtId="0" fontId="48" fillId="20" borderId="1" applyNumberFormat="0" applyAlignment="0" applyProtection="0"/>
    <xf numFmtId="0" fontId="14" fillId="20" borderId="1" applyNumberFormat="0" applyAlignment="0" applyProtection="0"/>
    <xf numFmtId="171" fontId="9" fillId="0" borderId="0" applyFont="0" applyFill="0" applyBorder="0" applyAlignment="0" applyProtection="0"/>
    <xf numFmtId="0" fontId="49" fillId="0" borderId="4" applyNumberFormat="0" applyFill="0" applyAlignment="0" applyProtection="0"/>
    <xf numFmtId="0" fontId="15" fillId="0" borderId="4" applyNumberFormat="0" applyFill="0" applyAlignment="0" applyProtection="0"/>
    <xf numFmtId="0" fontId="50" fillId="0" borderId="5" applyNumberFormat="0" applyFill="0" applyAlignment="0" applyProtection="0"/>
    <xf numFmtId="0" fontId="16" fillId="0" borderId="5" applyNumberFormat="0" applyFill="0" applyAlignment="0" applyProtection="0"/>
    <xf numFmtId="0" fontId="51" fillId="0" borderId="6" applyNumberFormat="0" applyFill="0" applyAlignment="0" applyProtection="0"/>
    <xf numFmtId="0" fontId="17" fillId="0" borderId="6" applyNumberFormat="0" applyFill="0" applyAlignment="0" applyProtection="0"/>
    <xf numFmtId="0" fontId="51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2" fillId="0" borderId="11" applyNumberFormat="0" applyFill="0" applyAlignment="0" applyProtection="0"/>
    <xf numFmtId="0" fontId="18" fillId="0" borderId="11" applyNumberFormat="0" applyFill="0" applyAlignment="0" applyProtection="0"/>
    <xf numFmtId="0" fontId="53" fillId="21" borderId="2" applyNumberFormat="0" applyAlignment="0" applyProtection="0"/>
    <xf numFmtId="0" fontId="19" fillId="21" borderId="2" applyNumberFormat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4" fillId="23" borderId="0" applyNumberFormat="0" applyBorder="0" applyAlignment="0" applyProtection="0"/>
    <xf numFmtId="0" fontId="21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3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9" fillId="0" borderId="0"/>
    <xf numFmtId="0" fontId="2" fillId="0" borderId="0"/>
    <xf numFmtId="0" fontId="9" fillId="0" borderId="0"/>
    <xf numFmtId="0" fontId="9" fillId="0" borderId="0" applyNumberFormat="0" applyFont="0" applyFill="0" applyBorder="0" applyAlignment="0" applyProtection="0">
      <alignment vertical="top"/>
    </xf>
    <xf numFmtId="0" fontId="9" fillId="0" borderId="0" applyNumberFormat="0" applyFont="0" applyFill="0" applyBorder="0" applyAlignment="0" applyProtection="0">
      <alignment vertical="top"/>
    </xf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55" fillId="3" borderId="0" applyNumberFormat="0" applyBorder="0" applyAlignment="0" applyProtection="0"/>
    <xf numFmtId="0" fontId="22" fillId="3" borderId="0" applyNumberFormat="0" applyBorder="0" applyAlignment="0" applyProtection="0"/>
    <xf numFmtId="0" fontId="5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24" borderId="9" applyNumberFormat="0" applyFont="0" applyAlignment="0" applyProtection="0"/>
    <xf numFmtId="0" fontId="9" fillId="24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8" fillId="0" borderId="8" applyNumberFormat="0" applyFill="0" applyAlignment="0" applyProtection="0"/>
    <xf numFmtId="0" fontId="24" fillId="0" borderId="8" applyNumberFormat="0" applyFill="0" applyAlignment="0" applyProtection="0"/>
    <xf numFmtId="0" fontId="27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60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2" fontId="61" fillId="0" borderId="0" applyFont="0" applyFill="0" applyBorder="0" applyAlignment="0" applyProtection="0"/>
    <xf numFmtId="173" fontId="6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2" fillId="4" borderId="0" applyNumberFormat="0" applyBorder="0" applyAlignment="0" applyProtection="0"/>
    <xf numFmtId="0" fontId="26" fillId="4" borderId="0" applyNumberFormat="0" applyBorder="0" applyAlignment="0" applyProtection="0"/>
    <xf numFmtId="175" fontId="63" fillId="22" borderId="12" applyFill="0" applyBorder="0">
      <alignment horizontal="center" vertical="center" wrapText="1"/>
      <protection locked="0"/>
    </xf>
    <xf numFmtId="170" fontId="64" fillId="0" borderId="0">
      <alignment wrapText="1"/>
    </xf>
    <xf numFmtId="170" fontId="31" fillId="0" borderId="0">
      <alignment wrapText="1"/>
    </xf>
  </cellStyleXfs>
  <cellXfs count="173">
    <xf numFmtId="0" fontId="0" fillId="0" borderId="0" xfId="0"/>
    <xf numFmtId="0" fontId="5" fillId="0" borderId="0" xfId="0" quotePrefix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quotePrefix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169" fontId="5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3" xfId="0" quotePrefix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2" fontId="5" fillId="0" borderId="0" xfId="0" applyNumberFormat="1" applyFont="1" applyAlignment="1">
      <alignment horizontal="center" vertical="center" wrapText="1"/>
    </xf>
    <xf numFmtId="0" fontId="66" fillId="0" borderId="0" xfId="0" applyFont="1" applyAlignment="1">
      <alignment vertical="center"/>
    </xf>
    <xf numFmtId="0" fontId="68" fillId="0" borderId="0" xfId="0" applyFont="1" applyAlignment="1">
      <alignment vertical="center"/>
    </xf>
    <xf numFmtId="0" fontId="66" fillId="0" borderId="13" xfId="0" applyFont="1" applyBorder="1" applyAlignment="1">
      <alignment vertical="center"/>
    </xf>
    <xf numFmtId="0" fontId="66" fillId="0" borderId="14" xfId="0" applyFont="1" applyBorder="1" applyAlignment="1">
      <alignment vertical="center"/>
    </xf>
    <xf numFmtId="0" fontId="66" fillId="0" borderId="3" xfId="0" applyFont="1" applyBorder="1" applyAlignment="1">
      <alignment vertical="center"/>
    </xf>
    <xf numFmtId="0" fontId="66" fillId="0" borderId="13" xfId="0" applyFont="1" applyBorder="1" applyAlignment="1">
      <alignment vertical="center" wrapText="1"/>
    </xf>
    <xf numFmtId="0" fontId="66" fillId="0" borderId="14" xfId="0" applyFont="1" applyBorder="1" applyAlignment="1">
      <alignment vertical="center" wrapText="1"/>
    </xf>
    <xf numFmtId="0" fontId="66" fillId="0" borderId="15" xfId="0" applyFont="1" applyBorder="1" applyAlignment="1">
      <alignment vertical="center" wrapText="1"/>
    </xf>
    <xf numFmtId="0" fontId="66" fillId="0" borderId="16" xfId="0" applyFont="1" applyBorder="1" applyAlignment="1">
      <alignment vertical="center"/>
    </xf>
    <xf numFmtId="0" fontId="66" fillId="0" borderId="17" xfId="0" applyFont="1" applyBorder="1" applyAlignment="1">
      <alignment horizontal="left" vertical="center" wrapText="1"/>
    </xf>
    <xf numFmtId="0" fontId="66" fillId="0" borderId="3" xfId="0" applyFont="1" applyBorder="1" applyAlignment="1">
      <alignment horizontal="center" vertical="center"/>
    </xf>
    <xf numFmtId="0" fontId="66" fillId="0" borderId="3" xfId="0" applyFont="1" applyBorder="1" applyAlignment="1">
      <alignment horizontal="center" vertical="center" wrapText="1"/>
    </xf>
    <xf numFmtId="0" fontId="66" fillId="0" borderId="3" xfId="0" applyFont="1" applyBorder="1" applyAlignment="1">
      <alignment vertical="center" wrapText="1"/>
    </xf>
    <xf numFmtId="49" fontId="66" fillId="0" borderId="3" xfId="0" applyNumberFormat="1" applyFont="1" applyBorder="1" applyAlignment="1">
      <alignment horizontal="center" vertical="center"/>
    </xf>
    <xf numFmtId="2" fontId="66" fillId="0" borderId="3" xfId="0" applyNumberFormat="1" applyFont="1" applyBorder="1" applyAlignment="1">
      <alignment horizontal="center" vertical="center"/>
    </xf>
    <xf numFmtId="0" fontId="67" fillId="0" borderId="13" xfId="0" applyFont="1" applyBorder="1" applyAlignment="1">
      <alignment horizontal="left" vertical="center" wrapText="1"/>
    </xf>
    <xf numFmtId="0" fontId="70" fillId="0" borderId="3" xfId="0" applyFont="1" applyBorder="1" applyAlignment="1">
      <alignment horizontal="left" vertical="center" wrapText="1"/>
    </xf>
    <xf numFmtId="0" fontId="70" fillId="0" borderId="3" xfId="0" applyFont="1" applyBorder="1" applyAlignment="1">
      <alignment horizontal="center" vertical="center" wrapText="1"/>
    </xf>
    <xf numFmtId="0" fontId="71" fillId="0" borderId="0" xfId="0" applyFont="1" applyAlignment="1">
      <alignment horizontal="center" vertical="center"/>
    </xf>
    <xf numFmtId="176" fontId="4" fillId="22" borderId="3" xfId="0" applyNumberFormat="1" applyFont="1" applyFill="1" applyBorder="1" applyAlignment="1">
      <alignment horizontal="center" vertical="center" wrapText="1"/>
    </xf>
    <xf numFmtId="176" fontId="5" fillId="22" borderId="3" xfId="0" applyNumberFormat="1" applyFont="1" applyFill="1" applyBorder="1" applyAlignment="1">
      <alignment horizontal="center" vertical="center" wrapText="1"/>
    </xf>
    <xf numFmtId="0" fontId="6" fillId="22" borderId="3" xfId="0" applyFont="1" applyFill="1" applyBorder="1" applyAlignment="1">
      <alignment horizontal="left" vertical="center" wrapText="1"/>
    </xf>
    <xf numFmtId="0" fontId="5" fillId="22" borderId="3" xfId="0" applyFont="1" applyFill="1" applyBorder="1" applyAlignment="1">
      <alignment horizontal="center" vertical="center"/>
    </xf>
    <xf numFmtId="0" fontId="5" fillId="22" borderId="3" xfId="0" applyFont="1" applyFill="1" applyBorder="1" applyAlignment="1">
      <alignment horizontal="left" vertical="center" wrapText="1"/>
    </xf>
    <xf numFmtId="0" fontId="6" fillId="22" borderId="3" xfId="0" applyFont="1" applyFill="1" applyBorder="1" applyAlignment="1">
      <alignment horizontal="center" vertical="center"/>
    </xf>
    <xf numFmtId="0" fontId="4" fillId="22" borderId="3" xfId="0" applyFont="1" applyFill="1" applyBorder="1" applyAlignment="1">
      <alignment horizontal="left" vertical="center" wrapText="1"/>
    </xf>
    <xf numFmtId="0" fontId="5" fillId="22" borderId="3" xfId="0" quotePrefix="1" applyFont="1" applyFill="1" applyBorder="1" applyAlignment="1">
      <alignment horizontal="center" vertical="center" wrapText="1"/>
    </xf>
    <xf numFmtId="0" fontId="6" fillId="22" borderId="3" xfId="0" applyFont="1" applyFill="1" applyBorder="1" applyAlignment="1">
      <alignment horizontal="center" vertical="center" wrapText="1"/>
    </xf>
    <xf numFmtId="0" fontId="6" fillId="22" borderId="3" xfId="0" quotePrefix="1" applyFont="1" applyFill="1" applyBorder="1" applyAlignment="1">
      <alignment horizontal="center" vertical="center" wrapText="1"/>
    </xf>
    <xf numFmtId="0" fontId="4" fillId="22" borderId="3" xfId="0" quotePrefix="1" applyFont="1" applyFill="1" applyBorder="1" applyAlignment="1">
      <alignment horizontal="center" vertical="center"/>
    </xf>
    <xf numFmtId="0" fontId="70" fillId="22" borderId="3" xfId="0" applyFont="1" applyFill="1" applyBorder="1" applyAlignment="1">
      <alignment horizontal="left" vertical="center" wrapText="1"/>
    </xf>
    <xf numFmtId="0" fontId="70" fillId="22" borderId="3" xfId="0" quotePrefix="1" applyFont="1" applyFill="1" applyBorder="1" applyAlignment="1">
      <alignment horizontal="center" vertical="center"/>
    </xf>
    <xf numFmtId="176" fontId="70" fillId="22" borderId="3" xfId="0" applyNumberFormat="1" applyFont="1" applyFill="1" applyBorder="1" applyAlignment="1">
      <alignment horizontal="center" vertical="center" wrapText="1"/>
    </xf>
    <xf numFmtId="178" fontId="4" fillId="22" borderId="3" xfId="0" applyNumberFormat="1" applyFont="1" applyFill="1" applyBorder="1" applyAlignment="1">
      <alignment horizontal="center" vertical="center" wrapText="1"/>
    </xf>
    <xf numFmtId="0" fontId="5" fillId="22" borderId="3" xfId="0" quotePrefix="1" applyFont="1" applyFill="1" applyBorder="1" applyAlignment="1">
      <alignment horizontal="center" vertical="center"/>
    </xf>
    <xf numFmtId="177" fontId="5" fillId="22" borderId="3" xfId="0" applyNumberFormat="1" applyFont="1" applyFill="1" applyBorder="1" applyAlignment="1">
      <alignment vertical="center" wrapText="1"/>
    </xf>
    <xf numFmtId="0" fontId="5" fillId="0" borderId="17" xfId="0" applyFont="1" applyBorder="1" applyAlignment="1">
      <alignment horizontal="center" vertical="center" wrapText="1"/>
    </xf>
    <xf numFmtId="0" fontId="66" fillId="0" borderId="13" xfId="0" applyFont="1" applyBorder="1" applyAlignment="1">
      <alignment horizontal="left" vertical="center" wrapText="1"/>
    </xf>
    <xf numFmtId="0" fontId="70" fillId="0" borderId="17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/>
    </xf>
    <xf numFmtId="0" fontId="70" fillId="0" borderId="17" xfId="0" applyFont="1" applyBorder="1" applyAlignment="1">
      <alignment horizontal="center" vertical="center" wrapText="1"/>
    </xf>
    <xf numFmtId="176" fontId="4" fillId="22" borderId="17" xfId="0" applyNumberFormat="1" applyFont="1" applyFill="1" applyBorder="1" applyAlignment="1">
      <alignment horizontal="center" vertical="center" wrapText="1"/>
    </xf>
    <xf numFmtId="176" fontId="5" fillId="22" borderId="17" xfId="0" applyNumberFormat="1" applyFont="1" applyFill="1" applyBorder="1" applyAlignment="1">
      <alignment horizontal="center" vertical="center" wrapText="1"/>
    </xf>
    <xf numFmtId="176" fontId="70" fillId="22" borderId="17" xfId="0" applyNumberFormat="1" applyFont="1" applyFill="1" applyBorder="1" applyAlignment="1">
      <alignment horizontal="center" vertical="center" wrapText="1"/>
    </xf>
    <xf numFmtId="178" fontId="4" fillId="22" borderId="17" xfId="0" applyNumberFormat="1" applyFont="1" applyFill="1" applyBorder="1" applyAlignment="1">
      <alignment horizontal="center" vertical="center" wrapText="1"/>
    </xf>
    <xf numFmtId="177" fontId="5" fillId="22" borderId="17" xfId="0" applyNumberFormat="1" applyFont="1" applyFill="1" applyBorder="1" applyAlignment="1">
      <alignment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3" xfId="0" applyFont="1" applyBorder="1" applyAlignment="1">
      <alignment vertical="center"/>
    </xf>
    <xf numFmtId="0" fontId="6" fillId="0" borderId="18" xfId="0" applyFont="1" applyBorder="1" applyAlignment="1">
      <alignment horizontal="left" vertical="center" wrapText="1"/>
    </xf>
    <xf numFmtId="0" fontId="4" fillId="0" borderId="17" xfId="0" quotePrefix="1" applyFont="1" applyBorder="1" applyAlignment="1">
      <alignment horizontal="center" vertical="center"/>
    </xf>
    <xf numFmtId="169" fontId="4" fillId="0" borderId="3" xfId="0" applyNumberFormat="1" applyFont="1" applyBorder="1" applyAlignment="1">
      <alignment horizontal="center" vertical="center" wrapText="1"/>
    </xf>
    <xf numFmtId="169" fontId="4" fillId="22" borderId="3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22" borderId="17" xfId="0" applyFont="1" applyFill="1" applyBorder="1" applyAlignment="1">
      <alignment horizontal="left" vertical="center" wrapText="1"/>
    </xf>
    <xf numFmtId="0" fontId="4" fillId="22" borderId="13" xfId="0" applyFont="1" applyFill="1" applyBorder="1" applyAlignment="1">
      <alignment horizontal="left" vertical="center" wrapText="1"/>
    </xf>
    <xf numFmtId="169" fontId="5" fillId="22" borderId="3" xfId="0" applyNumberFormat="1" applyFont="1" applyFill="1" applyBorder="1" applyAlignment="1">
      <alignment horizontal="center" vertical="center" wrapText="1"/>
    </xf>
    <xf numFmtId="169" fontId="4" fillId="22" borderId="13" xfId="0" applyNumberFormat="1" applyFont="1" applyFill="1" applyBorder="1" applyAlignment="1">
      <alignment horizontal="left" vertical="center" wrapText="1"/>
    </xf>
    <xf numFmtId="169" fontId="5" fillId="0" borderId="3" xfId="0" applyNumberFormat="1" applyFont="1" applyBorder="1" applyAlignment="1">
      <alignment horizontal="center" vertical="center"/>
    </xf>
    <xf numFmtId="169" fontId="70" fillId="0" borderId="0" xfId="0" applyNumberFormat="1" applyFont="1" applyAlignment="1">
      <alignment vertical="center"/>
    </xf>
    <xf numFmtId="176" fontId="4" fillId="22" borderId="13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Border="1" applyAlignment="1">
      <alignment vertical="center"/>
    </xf>
    <xf numFmtId="2" fontId="5" fillId="0" borderId="3" xfId="0" applyNumberFormat="1" applyFont="1" applyBorder="1" applyAlignment="1">
      <alignment vertical="center"/>
    </xf>
    <xf numFmtId="4" fontId="4" fillId="0" borderId="3" xfId="0" applyNumberFormat="1" applyFont="1" applyBorder="1" applyAlignment="1">
      <alignment vertical="center"/>
    </xf>
    <xf numFmtId="4" fontId="5" fillId="0" borderId="3" xfId="0" applyNumberFormat="1" applyFont="1" applyBorder="1" applyAlignment="1">
      <alignment vertical="center"/>
    </xf>
    <xf numFmtId="4" fontId="5" fillId="0" borderId="3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 wrapText="1"/>
    </xf>
    <xf numFmtId="4" fontId="5" fillId="0" borderId="0" xfId="0" applyNumberFormat="1" applyFont="1" applyAlignment="1">
      <alignment horizontal="right" vertical="center" wrapText="1"/>
    </xf>
    <xf numFmtId="4" fontId="5" fillId="22" borderId="3" xfId="0" applyNumberFormat="1" applyFont="1" applyFill="1" applyBorder="1" applyAlignment="1">
      <alignment horizontal="center" vertical="center" wrapText="1"/>
    </xf>
    <xf numFmtId="4" fontId="4" fillId="22" borderId="3" xfId="0" applyNumberFormat="1" applyFont="1" applyFill="1" applyBorder="1" applyAlignment="1">
      <alignment horizontal="center" vertical="center" wrapText="1"/>
    </xf>
    <xf numFmtId="4" fontId="5" fillId="22" borderId="17" xfId="0" applyNumberFormat="1" applyFont="1" applyFill="1" applyBorder="1" applyAlignment="1">
      <alignment horizontal="left" vertical="center" wrapText="1"/>
    </xf>
    <xf numFmtId="4" fontId="5" fillId="22" borderId="17" xfId="0" applyNumberFormat="1" applyFont="1" applyFill="1" applyBorder="1" applyAlignment="1">
      <alignment horizontal="center" vertical="center" wrapText="1"/>
    </xf>
    <xf numFmtId="4" fontId="4" fillId="22" borderId="17" xfId="0" applyNumberFormat="1" applyFont="1" applyFill="1" applyBorder="1" applyAlignment="1">
      <alignment horizontal="center" vertical="center" wrapText="1"/>
    </xf>
    <xf numFmtId="4" fontId="4" fillId="22" borderId="13" xfId="0" applyNumberFormat="1" applyFont="1" applyFill="1" applyBorder="1" applyAlignment="1">
      <alignment horizontal="left" vertical="center" wrapText="1"/>
    </xf>
    <xf numFmtId="4" fontId="5" fillId="0" borderId="3" xfId="0" applyNumberFormat="1" applyFont="1" applyBorder="1" applyAlignment="1">
      <alignment horizontal="center" vertical="center"/>
    </xf>
    <xf numFmtId="4" fontId="4" fillId="0" borderId="0" xfId="0" applyNumberFormat="1" applyFont="1" applyAlignment="1">
      <alignment vertical="center"/>
    </xf>
    <xf numFmtId="4" fontId="5" fillId="0" borderId="0" xfId="0" applyNumberFormat="1" applyFont="1" applyAlignment="1">
      <alignment horizontal="center" vertical="center"/>
    </xf>
    <xf numFmtId="4" fontId="5" fillId="22" borderId="13" xfId="0" applyNumberFormat="1" applyFont="1" applyFill="1" applyBorder="1" applyAlignment="1">
      <alignment horizontal="left" vertical="center" wrapText="1"/>
    </xf>
    <xf numFmtId="4" fontId="4" fillId="22" borderId="14" xfId="0" applyNumberFormat="1" applyFont="1" applyFill="1" applyBorder="1" applyAlignment="1">
      <alignment horizontal="center" vertical="center" wrapText="1"/>
    </xf>
    <xf numFmtId="4" fontId="70" fillId="0" borderId="3" xfId="0" applyNumberFormat="1" applyFont="1" applyBorder="1" applyAlignment="1">
      <alignment vertical="center"/>
    </xf>
    <xf numFmtId="4" fontId="70" fillId="22" borderId="3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Alignment="1">
      <alignment vertical="center"/>
    </xf>
    <xf numFmtId="4" fontId="4" fillId="22" borderId="3" xfId="0" applyNumberFormat="1" applyFont="1" applyFill="1" applyBorder="1" applyAlignment="1">
      <alignment horizontal="left" vertical="center" wrapText="1"/>
    </xf>
    <xf numFmtId="2" fontId="4" fillId="22" borderId="13" xfId="0" applyNumberFormat="1" applyFont="1" applyFill="1" applyBorder="1" applyAlignment="1">
      <alignment horizontal="left" vertical="center" wrapText="1"/>
    </xf>
    <xf numFmtId="177" fontId="5" fillId="22" borderId="17" xfId="0" applyNumberFormat="1" applyFont="1" applyFill="1" applyBorder="1" applyAlignment="1">
      <alignment horizontal="center" vertical="center" wrapText="1"/>
    </xf>
    <xf numFmtId="177" fontId="5" fillId="22" borderId="3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Border="1" applyAlignment="1">
      <alignment vertical="center"/>
    </xf>
    <xf numFmtId="177" fontId="4" fillId="0" borderId="3" xfId="0" applyNumberFormat="1" applyFont="1" applyBorder="1" applyAlignment="1">
      <alignment vertical="center"/>
    </xf>
    <xf numFmtId="177" fontId="5" fillId="0" borderId="3" xfId="0" applyNumberFormat="1" applyFont="1" applyBorder="1" applyAlignment="1">
      <alignment horizontal="center" vertical="center" wrapText="1"/>
    </xf>
    <xf numFmtId="177" fontId="4" fillId="0" borderId="3" xfId="0" applyNumberFormat="1" applyFont="1" applyBorder="1" applyAlignment="1">
      <alignment horizontal="center" vertical="center" wrapText="1"/>
    </xf>
    <xf numFmtId="177" fontId="4" fillId="22" borderId="3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Border="1" applyAlignment="1">
      <alignment horizontal="right" vertical="center" wrapText="1"/>
    </xf>
    <xf numFmtId="177" fontId="5" fillId="22" borderId="3" xfId="0" applyNumberFormat="1" applyFont="1" applyFill="1" applyBorder="1" applyAlignment="1">
      <alignment vertical="center"/>
    </xf>
    <xf numFmtId="177" fontId="5" fillId="22" borderId="3" xfId="0" applyNumberFormat="1" applyFont="1" applyFill="1" applyBorder="1" applyAlignment="1">
      <alignment horizontal="left" vertical="center" wrapText="1"/>
    </xf>
    <xf numFmtId="2" fontId="5" fillId="0" borderId="3" xfId="0" applyNumberFormat="1" applyFont="1" applyBorder="1" applyAlignment="1">
      <alignment horizontal="center" vertical="center"/>
    </xf>
    <xf numFmtId="0" fontId="72" fillId="22" borderId="0" xfId="0" applyFont="1" applyFill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4" fontId="4" fillId="0" borderId="17" xfId="0" applyNumberFormat="1" applyFont="1" applyBorder="1" applyAlignment="1">
      <alignment vertical="center"/>
    </xf>
    <xf numFmtId="4" fontId="5" fillId="0" borderId="17" xfId="0" applyNumberFormat="1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4" fontId="4" fillId="0" borderId="17" xfId="0" applyNumberFormat="1" applyFont="1" applyBorder="1" applyAlignment="1">
      <alignment horizontal="center" vertical="center" wrapText="1"/>
    </xf>
    <xf numFmtId="4" fontId="5" fillId="0" borderId="13" xfId="0" applyNumberFormat="1" applyFont="1" applyBorder="1" applyAlignment="1">
      <alignment horizontal="center" vertical="center" wrapText="1"/>
    </xf>
    <xf numFmtId="4" fontId="5" fillId="22" borderId="13" xfId="0" applyNumberFormat="1" applyFont="1" applyFill="1" applyBorder="1" applyAlignment="1">
      <alignment vertical="center"/>
    </xf>
    <xf numFmtId="4" fontId="5" fillId="22" borderId="14" xfId="0" applyNumberFormat="1" applyFont="1" applyFill="1" applyBorder="1" applyAlignment="1">
      <alignment horizontal="center" vertical="center" wrapText="1"/>
    </xf>
    <xf numFmtId="4" fontId="5" fillId="22" borderId="13" xfId="0" applyNumberFormat="1" applyFont="1" applyFill="1" applyBorder="1" applyAlignment="1">
      <alignment horizontal="center" vertical="center" wrapText="1"/>
    </xf>
    <xf numFmtId="4" fontId="4" fillId="22" borderId="13" xfId="0" applyNumberFormat="1" applyFont="1" applyFill="1" applyBorder="1" applyAlignment="1">
      <alignment horizontal="center" vertical="center" wrapText="1"/>
    </xf>
    <xf numFmtId="4" fontId="6" fillId="22" borderId="13" xfId="0" applyNumberFormat="1" applyFont="1" applyFill="1" applyBorder="1" applyAlignment="1">
      <alignment horizontal="center" vertical="center" wrapText="1"/>
    </xf>
    <xf numFmtId="4" fontId="6" fillId="22" borderId="14" xfId="0" applyNumberFormat="1" applyFont="1" applyFill="1" applyBorder="1" applyAlignment="1">
      <alignment horizontal="center" vertical="center" wrapText="1"/>
    </xf>
    <xf numFmtId="4" fontId="4" fillId="0" borderId="17" xfId="0" applyNumberFormat="1" applyFont="1" applyBorder="1" applyAlignment="1">
      <alignment horizontal="center" vertical="center"/>
    </xf>
    <xf numFmtId="4" fontId="5" fillId="0" borderId="14" xfId="0" applyNumberFormat="1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2" fontId="6" fillId="0" borderId="14" xfId="0" applyNumberFormat="1" applyFont="1" applyBorder="1" applyAlignment="1">
      <alignment vertical="center"/>
    </xf>
    <xf numFmtId="169" fontId="4" fillId="22" borderId="3" xfId="0" applyNumberFormat="1" applyFont="1" applyFill="1" applyBorder="1" applyAlignment="1">
      <alignment horizontal="left" vertical="center" wrapText="1"/>
    </xf>
    <xf numFmtId="4" fontId="6" fillId="0" borderId="3" xfId="0" applyNumberFormat="1" applyFont="1" applyBorder="1" applyAlignment="1">
      <alignment vertical="center"/>
    </xf>
    <xf numFmtId="4" fontId="6" fillId="0" borderId="13" xfId="0" applyNumberFormat="1" applyFont="1" applyBorder="1" applyAlignment="1">
      <alignment horizontal="center" vertical="center" wrapText="1"/>
    </xf>
    <xf numFmtId="4" fontId="6" fillId="0" borderId="17" xfId="0" applyNumberFormat="1" applyFont="1" applyBorder="1" applyAlignment="1">
      <alignment vertical="center"/>
    </xf>
    <xf numFmtId="4" fontId="5" fillId="0" borderId="20" xfId="0" applyNumberFormat="1" applyFont="1" applyBorder="1" applyAlignment="1">
      <alignment vertical="center"/>
    </xf>
    <xf numFmtId="177" fontId="6" fillId="0" borderId="3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0" fontId="5" fillId="0" borderId="18" xfId="0" applyFont="1" applyBorder="1" applyAlignment="1">
      <alignment vertical="center"/>
    </xf>
    <xf numFmtId="0" fontId="5" fillId="0" borderId="18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71" fillId="0" borderId="0" xfId="0" applyFont="1" applyBorder="1" applyAlignment="1">
      <alignment horizontal="center" vertical="center"/>
    </xf>
    <xf numFmtId="0" fontId="75" fillId="0" borderId="0" xfId="0" applyFont="1" applyBorder="1" applyAlignment="1">
      <alignment horizontal="center" vertical="center"/>
    </xf>
    <xf numFmtId="0" fontId="71" fillId="0" borderId="0" xfId="0" applyFont="1" applyBorder="1" applyAlignment="1">
      <alignment horizontal="left" vertical="center" wrapText="1"/>
    </xf>
    <xf numFmtId="0" fontId="71" fillId="0" borderId="0" xfId="0" quotePrefix="1" applyFont="1" applyBorder="1" applyAlignment="1">
      <alignment horizontal="center" vertical="center"/>
    </xf>
    <xf numFmtId="169" fontId="74" fillId="0" borderId="0" xfId="0" applyNumberFormat="1" applyFont="1" applyBorder="1" applyAlignment="1">
      <alignment vertical="center"/>
    </xf>
    <xf numFmtId="169" fontId="71" fillId="0" borderId="0" xfId="0" applyNumberFormat="1" applyFont="1" applyBorder="1" applyAlignment="1">
      <alignment horizontal="right" vertical="center" wrapText="1"/>
    </xf>
    <xf numFmtId="0" fontId="71" fillId="0" borderId="0" xfId="0" applyFont="1" applyBorder="1" applyAlignment="1">
      <alignment vertical="center"/>
    </xf>
    <xf numFmtId="0" fontId="71" fillId="0" borderId="0" xfId="0" applyFont="1" applyBorder="1" applyAlignment="1">
      <alignment horizontal="left" vertical="center"/>
    </xf>
    <xf numFmtId="0" fontId="71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4" fillId="22" borderId="17" xfId="0" applyFont="1" applyFill="1" applyBorder="1" applyAlignment="1">
      <alignment horizontal="left" vertical="center" wrapText="1"/>
    </xf>
    <xf numFmtId="0" fontId="4" fillId="22" borderId="13" xfId="0" applyFont="1" applyFill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66" fillId="0" borderId="13" xfId="0" applyFont="1" applyBorder="1" applyAlignment="1">
      <alignment horizontal="left" vertical="center" wrapText="1"/>
    </xf>
    <xf numFmtId="0" fontId="66" fillId="0" borderId="14" xfId="0" applyFont="1" applyBorder="1" applyAlignment="1">
      <alignment horizontal="left" vertical="center" wrapText="1"/>
    </xf>
    <xf numFmtId="0" fontId="69" fillId="0" borderId="13" xfId="0" applyFont="1" applyBorder="1" applyAlignment="1">
      <alignment horizontal="left" vertical="center" wrapText="1"/>
    </xf>
    <xf numFmtId="0" fontId="69" fillId="0" borderId="14" xfId="0" applyFont="1" applyBorder="1" applyAlignment="1">
      <alignment horizontal="left" vertical="center" wrapText="1"/>
    </xf>
    <xf numFmtId="0" fontId="67" fillId="0" borderId="13" xfId="0" applyFont="1" applyBorder="1" applyAlignment="1">
      <alignment horizontal="left" vertical="center" wrapText="1"/>
    </xf>
    <xf numFmtId="0" fontId="67" fillId="0" borderId="14" xfId="0" applyFont="1" applyBorder="1" applyAlignment="1">
      <alignment horizontal="left" vertical="center" wrapText="1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</cellXfs>
  <cellStyles count="352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te" xfId="182"/>
    <cellStyle name="Number-Cells" xfId="183"/>
    <cellStyle name="Number-Cells-Column2" xfId="184"/>
    <cellStyle name="Number-Cells-Column5" xfId="185"/>
    <cellStyle name="Output" xfId="186"/>
    <cellStyle name="Row-Header" xfId="187"/>
    <cellStyle name="Row-Header 2" xfId="188"/>
    <cellStyle name="Title" xfId="189"/>
    <cellStyle name="Total" xfId="190"/>
    <cellStyle name="Warning Text" xfId="191"/>
    <cellStyle name="Акцент1 2" xfId="192"/>
    <cellStyle name="Акцент1 3" xfId="193"/>
    <cellStyle name="Акцент2 2" xfId="194"/>
    <cellStyle name="Акцент2 3" xfId="195"/>
    <cellStyle name="Акцент3 2" xfId="196"/>
    <cellStyle name="Акцент3 3" xfId="197"/>
    <cellStyle name="Акцент4 2" xfId="198"/>
    <cellStyle name="Акцент4 3" xfId="199"/>
    <cellStyle name="Акцент5 2" xfId="200"/>
    <cellStyle name="Акцент5 3" xfId="201"/>
    <cellStyle name="Акцент6 2" xfId="202"/>
    <cellStyle name="Акцент6 3" xfId="203"/>
    <cellStyle name="Ввод  2" xfId="204"/>
    <cellStyle name="Ввод  3" xfId="205"/>
    <cellStyle name="Вывод 2" xfId="206"/>
    <cellStyle name="Вывод 3" xfId="207"/>
    <cellStyle name="Вычисление 2" xfId="208"/>
    <cellStyle name="Вычисление 3" xfId="209"/>
    <cellStyle name="Денежный 2" xfId="210"/>
    <cellStyle name="Заголовок 1 2" xfId="211"/>
    <cellStyle name="Заголовок 1 3" xfId="212"/>
    <cellStyle name="Заголовок 2 2" xfId="213"/>
    <cellStyle name="Заголовок 2 3" xfId="214"/>
    <cellStyle name="Заголовок 3 2" xfId="215"/>
    <cellStyle name="Заголовок 3 3" xfId="216"/>
    <cellStyle name="Заголовок 4 2" xfId="217"/>
    <cellStyle name="Заголовок 4 3" xfId="218"/>
    <cellStyle name="Итог 2" xfId="219"/>
    <cellStyle name="Итог 3" xfId="220"/>
    <cellStyle name="Контрольная ячейка 2" xfId="221"/>
    <cellStyle name="Контрольная ячейка 3" xfId="222"/>
    <cellStyle name="Название 2" xfId="223"/>
    <cellStyle name="Название 3" xfId="224"/>
    <cellStyle name="Нейтральный 2" xfId="225"/>
    <cellStyle name="Нейтральный 3" xfId="226"/>
    <cellStyle name="Обычный" xfId="0" builtinId="0"/>
    <cellStyle name="Обычный 10" xfId="227"/>
    <cellStyle name="Обычный 11" xfId="228"/>
    <cellStyle name="Обычный 12" xfId="229"/>
    <cellStyle name="Обычный 13" xfId="230"/>
    <cellStyle name="Обычный 14" xfId="231"/>
    <cellStyle name="Обычный 15" xfId="232"/>
    <cellStyle name="Обычный 16" xfId="233"/>
    <cellStyle name="Обычный 17" xfId="234"/>
    <cellStyle name="Обычный 18" xfId="235"/>
    <cellStyle name="Обычный 2" xfId="236"/>
    <cellStyle name="Обычный 2 10" xfId="237"/>
    <cellStyle name="Обычный 2 11" xfId="238"/>
    <cellStyle name="Обычный 2 12" xfId="239"/>
    <cellStyle name="Обычный 2 13" xfId="240"/>
    <cellStyle name="Обычный 2 14" xfId="241"/>
    <cellStyle name="Обычный 2 15" xfId="242"/>
    <cellStyle name="Обычный 2 16" xfId="243"/>
    <cellStyle name="Обычный 2 2" xfId="244"/>
    <cellStyle name="Обычный 2 2 2" xfId="245"/>
    <cellStyle name="Обычный 2 2 3" xfId="246"/>
    <cellStyle name="Обычный 2 2_Расшифровка прочих" xfId="247"/>
    <cellStyle name="Обычный 2 3" xfId="248"/>
    <cellStyle name="Обычный 2 4" xfId="249"/>
    <cellStyle name="Обычный 2 5" xfId="250"/>
    <cellStyle name="Обычный 2 6" xfId="251"/>
    <cellStyle name="Обычный 2 7" xfId="252"/>
    <cellStyle name="Обычный 2 8" xfId="253"/>
    <cellStyle name="Обычный 2 9" xfId="254"/>
    <cellStyle name="Обычный 2_2604-2010" xfId="255"/>
    <cellStyle name="Обычный 3" xfId="256"/>
    <cellStyle name="Обычный 3 10" xfId="257"/>
    <cellStyle name="Обычный 3 11" xfId="258"/>
    <cellStyle name="Обычный 3 12" xfId="259"/>
    <cellStyle name="Обычный 3 13" xfId="260"/>
    <cellStyle name="Обычный 3 14" xfId="261"/>
    <cellStyle name="Обычный 3 2" xfId="262"/>
    <cellStyle name="Обычный 3 3" xfId="263"/>
    <cellStyle name="Обычный 3 4" xfId="264"/>
    <cellStyle name="Обычный 3 5" xfId="265"/>
    <cellStyle name="Обычный 3 6" xfId="266"/>
    <cellStyle name="Обычный 3 7" xfId="267"/>
    <cellStyle name="Обычный 3 8" xfId="268"/>
    <cellStyle name="Обычный 3 9" xfId="269"/>
    <cellStyle name="Обычный 3_Дефицит_7 млрд_0608_бс" xfId="270"/>
    <cellStyle name="Обычный 4" xfId="271"/>
    <cellStyle name="Обычный 5" xfId="272"/>
    <cellStyle name="Обычный 5 2" xfId="273"/>
    <cellStyle name="Обычный 6" xfId="274"/>
    <cellStyle name="Обычный 6 2" xfId="275"/>
    <cellStyle name="Обычный 6 3" xfId="276"/>
    <cellStyle name="Обычный 6 4" xfId="277"/>
    <cellStyle name="Обычный 6_Дефицит_7 млрд_0608_бс" xfId="278"/>
    <cellStyle name="Обычный 7" xfId="279"/>
    <cellStyle name="Обычный 7 2" xfId="280"/>
    <cellStyle name="Обычный 8" xfId="281"/>
    <cellStyle name="Обычный 9" xfId="282"/>
    <cellStyle name="Обычный 9 2" xfId="283"/>
    <cellStyle name="Плохой 2" xfId="284"/>
    <cellStyle name="Плохой 3" xfId="285"/>
    <cellStyle name="Пояснение 2" xfId="286"/>
    <cellStyle name="Пояснение 3" xfId="287"/>
    <cellStyle name="Примечание 2" xfId="288"/>
    <cellStyle name="Примечание 3" xfId="289"/>
    <cellStyle name="Процентный 2" xfId="290"/>
    <cellStyle name="Процентный 2 10" xfId="291"/>
    <cellStyle name="Процентный 2 11" xfId="292"/>
    <cellStyle name="Процентный 2 12" xfId="293"/>
    <cellStyle name="Процентный 2 13" xfId="294"/>
    <cellStyle name="Процентный 2 14" xfId="295"/>
    <cellStyle name="Процентный 2 15" xfId="296"/>
    <cellStyle name="Процентный 2 16" xfId="297"/>
    <cellStyle name="Процентный 2 2" xfId="298"/>
    <cellStyle name="Процентный 2 3" xfId="299"/>
    <cellStyle name="Процентный 2 4" xfId="300"/>
    <cellStyle name="Процентный 2 5" xfId="301"/>
    <cellStyle name="Процентный 2 6" xfId="302"/>
    <cellStyle name="Процентный 2 7" xfId="303"/>
    <cellStyle name="Процентный 2 8" xfId="304"/>
    <cellStyle name="Процентный 2 9" xfId="305"/>
    <cellStyle name="Процентный 3" xfId="306"/>
    <cellStyle name="Процентный 4" xfId="307"/>
    <cellStyle name="Процентный 4 2" xfId="308"/>
    <cellStyle name="Связанная ячейка 2" xfId="309"/>
    <cellStyle name="Связанная ячейка 3" xfId="310"/>
    <cellStyle name="Стиль 1" xfId="311"/>
    <cellStyle name="Стиль 1 2" xfId="312"/>
    <cellStyle name="Стиль 1 3" xfId="313"/>
    <cellStyle name="Стиль 1 4" xfId="314"/>
    <cellStyle name="Стиль 1 5" xfId="315"/>
    <cellStyle name="Стиль 1 6" xfId="316"/>
    <cellStyle name="Стиль 1 7" xfId="317"/>
    <cellStyle name="Текст предупреждения 2" xfId="318"/>
    <cellStyle name="Текст предупреждения 3" xfId="319"/>
    <cellStyle name="Тысячи [0]_1.62" xfId="320"/>
    <cellStyle name="Тысячи_1.62" xfId="321"/>
    <cellStyle name="Финансовый 2" xfId="322"/>
    <cellStyle name="Финансовый 2 10" xfId="323"/>
    <cellStyle name="Финансовый 2 11" xfId="324"/>
    <cellStyle name="Финансовый 2 12" xfId="325"/>
    <cellStyle name="Финансовый 2 13" xfId="326"/>
    <cellStyle name="Финансовый 2 14" xfId="327"/>
    <cellStyle name="Финансовый 2 15" xfId="328"/>
    <cellStyle name="Финансовый 2 16" xfId="329"/>
    <cellStyle name="Финансовый 2 17" xfId="330"/>
    <cellStyle name="Финансовый 2 2" xfId="331"/>
    <cellStyle name="Финансовый 2 3" xfId="332"/>
    <cellStyle name="Финансовый 2 4" xfId="333"/>
    <cellStyle name="Финансовый 2 5" xfId="334"/>
    <cellStyle name="Финансовый 2 6" xfId="335"/>
    <cellStyle name="Финансовый 2 7" xfId="336"/>
    <cellStyle name="Финансовый 2 8" xfId="337"/>
    <cellStyle name="Финансовый 2 9" xfId="338"/>
    <cellStyle name="Финансовый 3" xfId="339"/>
    <cellStyle name="Финансовый 3 2" xfId="340"/>
    <cellStyle name="Финансовый 4" xfId="341"/>
    <cellStyle name="Финансовый 4 2" xfId="342"/>
    <cellStyle name="Финансовый 4 3" xfId="343"/>
    <cellStyle name="Финансовый 5" xfId="344"/>
    <cellStyle name="Финансовый 6" xfId="345"/>
    <cellStyle name="Финансовый 7" xfId="346"/>
    <cellStyle name="Хороший 2" xfId="347"/>
    <cellStyle name="Хороший 3" xfId="348"/>
    <cellStyle name="числовой" xfId="349"/>
    <cellStyle name="Ю" xfId="350"/>
    <cellStyle name="Ю-FreeSet_10" xfId="35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111;%20&#1076;&#1086;&#1082;&#1091;&#1084;&#1077;&#1085;&#1090;&#1080;/Ariadna/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3"/>
  </sheetPr>
  <dimension ref="A1:H309"/>
  <sheetViews>
    <sheetView tabSelected="1" view="pageBreakPreview" zoomScale="75" zoomScaleNormal="70" zoomScaleSheetLayoutView="75" workbookViewId="0">
      <pane xSplit="19968" topLeftCell="K1"/>
      <selection activeCell="E8" sqref="E8"/>
      <selection pane="topRight" activeCell="K52" sqref="K52"/>
    </sheetView>
  </sheetViews>
  <sheetFormatPr defaultColWidth="9.109375" defaultRowHeight="18"/>
  <cols>
    <col min="1" max="1" width="93.109375" style="2" customWidth="1"/>
    <col min="2" max="2" width="14.109375" style="2" customWidth="1"/>
    <col min="3" max="3" width="18.6640625" style="11" customWidth="1"/>
    <col min="4" max="4" width="18.6640625" style="2" customWidth="1"/>
    <col min="5" max="5" width="20.6640625" style="2" customWidth="1"/>
    <col min="6" max="6" width="21.88671875" style="2" customWidth="1"/>
    <col min="7" max="7" width="16.33203125" style="2" customWidth="1"/>
    <col min="8" max="8" width="15.33203125" style="2" customWidth="1"/>
    <col min="9" max="16384" width="9.109375" style="2"/>
  </cols>
  <sheetData>
    <row r="1" spans="1:7" ht="20.399999999999999">
      <c r="C1" s="37"/>
    </row>
    <row r="2" spans="1:7" ht="21">
      <c r="A2" s="19"/>
      <c r="B2" s="19"/>
      <c r="E2" s="172" t="s">
        <v>122</v>
      </c>
      <c r="F2" s="172"/>
      <c r="G2" s="172"/>
    </row>
    <row r="3" spans="1:7" ht="21">
      <c r="A3" s="20"/>
      <c r="B3" s="20"/>
      <c r="E3" s="172" t="s">
        <v>123</v>
      </c>
      <c r="F3" s="172"/>
      <c r="G3" s="172"/>
    </row>
    <row r="4" spans="1:7" ht="21">
      <c r="A4" s="20"/>
      <c r="B4" s="20"/>
      <c r="E4" s="172" t="s">
        <v>124</v>
      </c>
      <c r="F4" s="172"/>
      <c r="G4" s="172"/>
    </row>
    <row r="5" spans="1:7" ht="17.399999999999999" customHeight="1">
      <c r="A5" s="20"/>
      <c r="B5" s="20"/>
      <c r="E5" s="172" t="s">
        <v>125</v>
      </c>
      <c r="F5" s="172"/>
      <c r="G5" s="172"/>
    </row>
    <row r="6" spans="1:7" ht="17.399999999999999" customHeight="1">
      <c r="A6" s="20"/>
      <c r="B6" s="20"/>
      <c r="E6" s="142"/>
      <c r="F6" s="142"/>
      <c r="G6" s="142"/>
    </row>
    <row r="7" spans="1:7">
      <c r="F7" s="140" t="s">
        <v>121</v>
      </c>
      <c r="G7" s="141" t="s">
        <v>82</v>
      </c>
    </row>
    <row r="8" spans="1:7">
      <c r="F8" s="10" t="s">
        <v>32</v>
      </c>
      <c r="G8" s="4"/>
    </row>
    <row r="9" spans="1:7">
      <c r="F9" s="10" t="s">
        <v>33</v>
      </c>
      <c r="G9" s="4"/>
    </row>
    <row r="10" spans="1:7">
      <c r="F10" s="10" t="s">
        <v>34</v>
      </c>
      <c r="G10" s="4"/>
    </row>
    <row r="11" spans="1:7">
      <c r="F11" s="170" t="s">
        <v>35</v>
      </c>
      <c r="G11" s="171"/>
    </row>
    <row r="12" spans="1:7" ht="1.5" customHeight="1"/>
    <row r="13" spans="1:7">
      <c r="C13" s="12"/>
      <c r="F13" s="159" t="s">
        <v>24</v>
      </c>
      <c r="G13" s="159"/>
    </row>
    <row r="14" spans="1:7" ht="61.5" customHeight="1">
      <c r="A14" s="28" t="s">
        <v>8</v>
      </c>
      <c r="B14" s="56"/>
      <c r="C14" s="161" t="s">
        <v>89</v>
      </c>
      <c r="D14" s="161"/>
      <c r="E14" s="162"/>
      <c r="F14" s="23" t="s">
        <v>21</v>
      </c>
      <c r="G14" s="32" t="s">
        <v>96</v>
      </c>
    </row>
    <row r="15" spans="1:7" ht="21">
      <c r="A15" s="28" t="s">
        <v>9</v>
      </c>
      <c r="B15" s="56"/>
      <c r="C15" s="56"/>
      <c r="D15" s="21"/>
      <c r="E15" s="22"/>
      <c r="F15" s="23" t="s">
        <v>20</v>
      </c>
      <c r="G15" s="29">
        <v>150</v>
      </c>
    </row>
    <row r="16" spans="1:7" ht="20.25" customHeight="1">
      <c r="A16" s="28" t="s">
        <v>13</v>
      </c>
      <c r="B16" s="56"/>
      <c r="C16" s="34" t="s">
        <v>90</v>
      </c>
      <c r="D16" s="21"/>
      <c r="E16" s="22"/>
      <c r="F16" s="23" t="s">
        <v>19</v>
      </c>
      <c r="G16" s="29">
        <v>2123610100</v>
      </c>
    </row>
    <row r="17" spans="1:8" ht="20.25" customHeight="1">
      <c r="A17" s="28" t="s">
        <v>97</v>
      </c>
      <c r="B17" s="56"/>
      <c r="C17" s="34" t="s">
        <v>79</v>
      </c>
      <c r="D17" s="24"/>
      <c r="E17" s="25"/>
      <c r="F17" s="23" t="s">
        <v>4</v>
      </c>
      <c r="G17" s="29">
        <v>17184</v>
      </c>
    </row>
    <row r="18" spans="1:8" ht="18.75" customHeight="1">
      <c r="A18" s="28" t="s">
        <v>11</v>
      </c>
      <c r="B18" s="56"/>
      <c r="C18" s="165" t="s">
        <v>80</v>
      </c>
      <c r="D18" s="165"/>
      <c r="E18" s="166"/>
      <c r="F18" s="23" t="s">
        <v>3</v>
      </c>
      <c r="G18" s="29"/>
    </row>
    <row r="19" spans="1:8" ht="20.25" customHeight="1">
      <c r="A19" s="28" t="s">
        <v>10</v>
      </c>
      <c r="B19" s="56"/>
      <c r="C19" s="34" t="s">
        <v>94</v>
      </c>
      <c r="D19" s="24"/>
      <c r="E19" s="26"/>
      <c r="F19" s="27" t="s">
        <v>5</v>
      </c>
      <c r="G19" s="33" t="s">
        <v>91</v>
      </c>
    </row>
    <row r="20" spans="1:8" ht="21">
      <c r="A20" s="28" t="s">
        <v>30</v>
      </c>
      <c r="B20" s="56"/>
      <c r="C20" s="56"/>
      <c r="D20" s="161" t="s">
        <v>22</v>
      </c>
      <c r="E20" s="163"/>
      <c r="F20" s="164"/>
      <c r="G20" s="30" t="s">
        <v>29</v>
      </c>
    </row>
    <row r="21" spans="1:8" ht="20.25" customHeight="1">
      <c r="A21" s="28" t="s">
        <v>14</v>
      </c>
      <c r="B21" s="56"/>
      <c r="C21" s="34" t="s">
        <v>78</v>
      </c>
      <c r="D21" s="161" t="s">
        <v>23</v>
      </c>
      <c r="E21" s="163"/>
      <c r="F21" s="164"/>
      <c r="G21" s="31"/>
    </row>
    <row r="22" spans="1:8" ht="21">
      <c r="A22" s="28" t="s">
        <v>17</v>
      </c>
      <c r="B22" s="56"/>
      <c r="C22" s="56"/>
      <c r="D22" s="24"/>
      <c r="E22" s="24"/>
      <c r="F22" s="24"/>
      <c r="G22" s="25"/>
    </row>
    <row r="23" spans="1:8" ht="21">
      <c r="A23" s="28" t="s">
        <v>6</v>
      </c>
      <c r="B23" s="56"/>
      <c r="C23" s="165" t="s">
        <v>95</v>
      </c>
      <c r="D23" s="165"/>
      <c r="E23" s="21"/>
      <c r="F23" s="21"/>
      <c r="G23" s="22"/>
    </row>
    <row r="24" spans="1:8" ht="20.25" customHeight="1">
      <c r="A24" s="28" t="s">
        <v>7</v>
      </c>
      <c r="B24" s="56"/>
      <c r="C24" s="34" t="s">
        <v>98</v>
      </c>
      <c r="D24" s="34"/>
      <c r="E24" s="24"/>
      <c r="F24" s="24"/>
      <c r="G24" s="25"/>
    </row>
    <row r="25" spans="1:8" ht="25.8" customHeight="1">
      <c r="A25" s="28" t="s">
        <v>28</v>
      </c>
      <c r="B25" s="56"/>
      <c r="C25" s="161" t="s">
        <v>92</v>
      </c>
      <c r="D25" s="167"/>
      <c r="E25" s="167"/>
      <c r="F25" s="167"/>
      <c r="G25" s="168"/>
    </row>
    <row r="26" spans="1:8" ht="19.2" customHeight="1">
      <c r="A26" s="169" t="s">
        <v>118</v>
      </c>
      <c r="B26" s="169"/>
      <c r="C26" s="169"/>
      <c r="D26" s="169"/>
      <c r="E26" s="169"/>
      <c r="F26" s="169"/>
      <c r="G26" s="169"/>
    </row>
    <row r="27" spans="1:8" ht="13.2" customHeight="1">
      <c r="C27" s="2"/>
      <c r="F27" s="2" t="s">
        <v>114</v>
      </c>
    </row>
    <row r="28" spans="1:8" ht="22.2" customHeight="1">
      <c r="A28" s="158" t="s">
        <v>25</v>
      </c>
      <c r="B28" s="154" t="s">
        <v>99</v>
      </c>
      <c r="C28" s="159" t="s">
        <v>105</v>
      </c>
      <c r="D28" s="160" t="s">
        <v>119</v>
      </c>
      <c r="E28" s="160"/>
      <c r="F28" s="160"/>
      <c r="G28" s="160"/>
      <c r="H28" s="154" t="s">
        <v>106</v>
      </c>
    </row>
    <row r="29" spans="1:8" ht="33" customHeight="1">
      <c r="A29" s="158"/>
      <c r="B29" s="154"/>
      <c r="C29" s="159"/>
      <c r="D29" s="9" t="s">
        <v>100</v>
      </c>
      <c r="E29" s="9" t="s">
        <v>101</v>
      </c>
      <c r="F29" s="9" t="s">
        <v>102</v>
      </c>
      <c r="G29" s="9" t="s">
        <v>103</v>
      </c>
      <c r="H29" s="154"/>
    </row>
    <row r="30" spans="1:8" ht="18" customHeight="1">
      <c r="A30" s="4">
        <v>1</v>
      </c>
      <c r="B30" s="55">
        <v>2</v>
      </c>
      <c r="C30" s="2">
        <v>3</v>
      </c>
      <c r="D30" s="5">
        <v>4</v>
      </c>
      <c r="E30" s="5">
        <v>5</v>
      </c>
      <c r="F30" s="5">
        <v>6</v>
      </c>
      <c r="G30" s="2">
        <v>7</v>
      </c>
      <c r="H30" s="10">
        <v>8</v>
      </c>
    </row>
    <row r="31" spans="1:8" ht="22.2" customHeight="1">
      <c r="A31" s="35" t="s">
        <v>107</v>
      </c>
      <c r="B31" s="57"/>
      <c r="C31" s="59">
        <v>4428391.7699999996</v>
      </c>
      <c r="D31" s="59">
        <v>4428391.7699999996</v>
      </c>
      <c r="E31" s="94">
        <v>3528907.81</v>
      </c>
      <c r="F31" s="36"/>
      <c r="G31" s="59"/>
      <c r="H31" s="10"/>
    </row>
    <row r="32" spans="1:8" ht="19.8" customHeight="1">
      <c r="A32" s="157" t="s">
        <v>31</v>
      </c>
      <c r="B32" s="157"/>
      <c r="C32" s="157"/>
      <c r="D32" s="157"/>
      <c r="E32" s="157"/>
      <c r="F32" s="157"/>
      <c r="G32" s="157"/>
      <c r="H32" s="10"/>
    </row>
    <row r="33" spans="1:8" s="3" customFormat="1" ht="23.4" customHeight="1">
      <c r="A33" s="152" t="s">
        <v>38</v>
      </c>
      <c r="B33" s="152"/>
      <c r="C33" s="152"/>
      <c r="D33" s="152"/>
      <c r="E33" s="152"/>
      <c r="F33" s="152"/>
      <c r="G33" s="153"/>
      <c r="H33" s="58"/>
    </row>
    <row r="34" spans="1:8" s="3" customFormat="1" ht="20.399999999999999" customHeight="1">
      <c r="A34" s="7" t="s">
        <v>83</v>
      </c>
      <c r="B34" s="8">
        <v>100</v>
      </c>
      <c r="C34" s="81">
        <f>C35</f>
        <v>125071600</v>
      </c>
      <c r="D34" s="81">
        <f>D35</f>
        <v>93803700</v>
      </c>
      <c r="E34" s="81">
        <f>E35</f>
        <v>85866656.780000001</v>
      </c>
      <c r="F34" s="81">
        <f t="shared" ref="F34:F45" si="0">E34-D34</f>
        <v>-7937043.2199999988</v>
      </c>
      <c r="G34" s="79">
        <f t="shared" ref="G34:G48" si="1">E34/D34*100</f>
        <v>91.538667216751577</v>
      </c>
      <c r="H34" s="106">
        <f t="shared" ref="H34:H48" si="2">E34/C34*100</f>
        <v>68.65400041256369</v>
      </c>
    </row>
    <row r="35" spans="1:8" s="3" customFormat="1" ht="23.4" customHeight="1">
      <c r="A35" s="6" t="s">
        <v>84</v>
      </c>
      <c r="B35" s="16">
        <v>101</v>
      </c>
      <c r="C35" s="82">
        <v>125071600</v>
      </c>
      <c r="D35" s="82">
        <v>93803700</v>
      </c>
      <c r="E35" s="81">
        <v>85866656.780000001</v>
      </c>
      <c r="F35" s="83">
        <f t="shared" si="0"/>
        <v>-7937043.2199999988</v>
      </c>
      <c r="G35" s="80">
        <f t="shared" si="1"/>
        <v>91.538667216751577</v>
      </c>
      <c r="H35" s="107">
        <f t="shared" si="2"/>
        <v>68.65400041256369</v>
      </c>
    </row>
    <row r="36" spans="1:8" s="3" customFormat="1" ht="17.399999999999999">
      <c r="A36" s="7" t="s">
        <v>85</v>
      </c>
      <c r="B36" s="8">
        <v>110</v>
      </c>
      <c r="C36" s="81">
        <f>C37+C38</f>
        <v>9896662</v>
      </c>
      <c r="D36" s="118">
        <f>D37+D38</f>
        <v>7843600</v>
      </c>
      <c r="E36" s="85">
        <f>E37+E38</f>
        <v>7707496.6200000001</v>
      </c>
      <c r="F36" s="85">
        <f t="shared" si="0"/>
        <v>-136103.37999999989</v>
      </c>
      <c r="G36" s="79">
        <f t="shared" si="1"/>
        <v>98.264784282727319</v>
      </c>
      <c r="H36" s="108">
        <f t="shared" si="2"/>
        <v>77.8797600645551</v>
      </c>
    </row>
    <row r="37" spans="1:8" s="3" customFormat="1">
      <c r="A37" s="15" t="s">
        <v>86</v>
      </c>
      <c r="B37" s="16">
        <v>111</v>
      </c>
      <c r="C37" s="82">
        <v>9346662</v>
      </c>
      <c r="D37" s="107">
        <v>7416100</v>
      </c>
      <c r="E37" s="82">
        <v>7324971.6200000001</v>
      </c>
      <c r="F37" s="83">
        <f t="shared" si="0"/>
        <v>-91128.379999999888</v>
      </c>
      <c r="G37" s="80">
        <f t="shared" si="1"/>
        <v>98.771208856407014</v>
      </c>
      <c r="H37" s="107">
        <f t="shared" si="2"/>
        <v>78.369920940759386</v>
      </c>
    </row>
    <row r="38" spans="1:8" s="3" customFormat="1">
      <c r="A38" s="15" t="s">
        <v>104</v>
      </c>
      <c r="B38" s="16">
        <v>112</v>
      </c>
      <c r="C38" s="82">
        <v>550000</v>
      </c>
      <c r="D38" s="107">
        <v>427500</v>
      </c>
      <c r="E38" s="82">
        <v>382525</v>
      </c>
      <c r="F38" s="83">
        <f t="shared" si="0"/>
        <v>-44975</v>
      </c>
      <c r="G38" s="80">
        <f t="shared" si="1"/>
        <v>89.479532163742689</v>
      </c>
      <c r="H38" s="107">
        <f t="shared" si="2"/>
        <v>69.55</v>
      </c>
    </row>
    <row r="39" spans="1:8" s="3" customFormat="1" ht="17.399999999999999">
      <c r="A39" s="7" t="s">
        <v>115</v>
      </c>
      <c r="B39" s="8">
        <v>120</v>
      </c>
      <c r="C39" s="58"/>
      <c r="D39" s="120"/>
      <c r="E39" s="69"/>
      <c r="F39" s="85"/>
      <c r="G39" s="79"/>
      <c r="H39" s="108"/>
    </row>
    <row r="40" spans="1:8" s="3" customFormat="1" ht="17.399999999999999">
      <c r="A40" s="7" t="s">
        <v>68</v>
      </c>
      <c r="B40" s="68">
        <v>130</v>
      </c>
      <c r="C40" s="81">
        <f>C41+C42+C44+C45</f>
        <v>4570000</v>
      </c>
      <c r="D40" s="118">
        <f>D41+D42+D44+D45</f>
        <v>3427500</v>
      </c>
      <c r="E40" s="88">
        <f>E41+E42+E43+E44+E45+E46+E47</f>
        <v>3469259.6999999997</v>
      </c>
      <c r="F40" s="88">
        <f>F41+F42+F43+F44+F45+F46+F47</f>
        <v>41759.70000000007</v>
      </c>
      <c r="G40" s="79">
        <f t="shared" si="1"/>
        <v>101.21837199124725</v>
      </c>
      <c r="H40" s="109">
        <f t="shared" si="2"/>
        <v>75.913778993435443</v>
      </c>
    </row>
    <row r="41" spans="1:8" s="3" customFormat="1">
      <c r="A41" s="15" t="s">
        <v>88</v>
      </c>
      <c r="B41" s="115">
        <v>131</v>
      </c>
      <c r="C41" s="82">
        <v>70000</v>
      </c>
      <c r="D41" s="82">
        <v>52500</v>
      </c>
      <c r="E41" s="82">
        <v>76097</v>
      </c>
      <c r="F41" s="83">
        <f t="shared" si="0"/>
        <v>23597</v>
      </c>
      <c r="G41" s="80">
        <f t="shared" si="1"/>
        <v>144.94666666666666</v>
      </c>
      <c r="H41" s="107">
        <f t="shared" si="2"/>
        <v>108.71</v>
      </c>
    </row>
    <row r="42" spans="1:8" s="3" customFormat="1">
      <c r="A42" s="15" t="s">
        <v>87</v>
      </c>
      <c r="B42" s="115">
        <v>132</v>
      </c>
      <c r="C42" s="82">
        <v>3100000</v>
      </c>
      <c r="D42" s="82">
        <v>2325000</v>
      </c>
      <c r="E42" s="82">
        <v>2113969.33</v>
      </c>
      <c r="F42" s="83">
        <f t="shared" si="0"/>
        <v>-211030.66999999993</v>
      </c>
      <c r="G42" s="80">
        <f t="shared" si="1"/>
        <v>90.923412043010757</v>
      </c>
      <c r="H42" s="107">
        <f t="shared" si="2"/>
        <v>68.192559032258075</v>
      </c>
    </row>
    <row r="43" spans="1:8" s="3" customFormat="1">
      <c r="A43" s="65" t="s">
        <v>109</v>
      </c>
      <c r="B43" s="116">
        <v>133</v>
      </c>
      <c r="C43" s="10"/>
      <c r="D43" s="10"/>
      <c r="E43" s="82">
        <v>155890.38</v>
      </c>
      <c r="F43" s="83">
        <f t="shared" si="0"/>
        <v>155890.38</v>
      </c>
      <c r="G43" s="80"/>
      <c r="H43" s="107"/>
    </row>
    <row r="44" spans="1:8" s="3" customFormat="1">
      <c r="A44" s="66" t="s">
        <v>110</v>
      </c>
      <c r="B44" s="117">
        <v>134</v>
      </c>
      <c r="C44" s="82">
        <v>650000</v>
      </c>
      <c r="D44" s="82">
        <v>487500</v>
      </c>
      <c r="E44" s="82">
        <v>393290.98</v>
      </c>
      <c r="F44" s="83">
        <f t="shared" si="0"/>
        <v>-94209.020000000019</v>
      </c>
      <c r="G44" s="80">
        <f t="shared" si="1"/>
        <v>80.67507282051281</v>
      </c>
      <c r="H44" s="107">
        <f t="shared" si="2"/>
        <v>60.506304615384607</v>
      </c>
    </row>
    <row r="45" spans="1:8" s="3" customFormat="1">
      <c r="A45" s="67" t="s">
        <v>93</v>
      </c>
      <c r="B45" s="66">
        <v>135</v>
      </c>
      <c r="C45" s="82">
        <v>750000</v>
      </c>
      <c r="D45" s="82">
        <v>562500</v>
      </c>
      <c r="E45" s="82">
        <v>320847.57</v>
      </c>
      <c r="F45" s="83">
        <f t="shared" si="0"/>
        <v>-241652.43</v>
      </c>
      <c r="G45" s="80">
        <f t="shared" si="1"/>
        <v>57.039567999999996</v>
      </c>
      <c r="H45" s="108">
        <f t="shared" si="2"/>
        <v>42.779676000000002</v>
      </c>
    </row>
    <row r="46" spans="1:8" s="3" customFormat="1">
      <c r="A46" s="67" t="s">
        <v>116</v>
      </c>
      <c r="B46" s="10">
        <v>136</v>
      </c>
      <c r="C46" s="82"/>
      <c r="D46" s="119"/>
      <c r="E46" s="82">
        <v>182595.41</v>
      </c>
      <c r="F46" s="83">
        <f>E46-D46</f>
        <v>182595.41</v>
      </c>
      <c r="G46" s="80"/>
      <c r="H46" s="108"/>
    </row>
    <row r="47" spans="1:8" s="3" customFormat="1">
      <c r="A47" s="15" t="s">
        <v>120</v>
      </c>
      <c r="B47" s="4">
        <v>137</v>
      </c>
      <c r="C47" s="81"/>
      <c r="D47" s="118"/>
      <c r="E47" s="134">
        <v>226569.03</v>
      </c>
      <c r="F47" s="139">
        <f>E47-D47</f>
        <v>226569.03</v>
      </c>
      <c r="G47" s="79"/>
      <c r="H47" s="108"/>
    </row>
    <row r="48" spans="1:8" s="3" customFormat="1" ht="17.399999999999999">
      <c r="A48" s="7" t="s">
        <v>113</v>
      </c>
      <c r="B48" s="58"/>
      <c r="C48" s="84">
        <f>C34+C36+C40+C47</f>
        <v>139538262</v>
      </c>
      <c r="D48" s="121">
        <f>D34+D36+D40+D47</f>
        <v>105074800</v>
      </c>
      <c r="E48" s="85">
        <f>E34+E36+E40</f>
        <v>97043413.100000009</v>
      </c>
      <c r="F48" s="85">
        <f>F34+F36+F40</f>
        <v>-8031386.8999999985</v>
      </c>
      <c r="G48" s="79">
        <f t="shared" si="1"/>
        <v>92.356505175360809</v>
      </c>
      <c r="H48" s="108">
        <f t="shared" si="2"/>
        <v>69.546095607812575</v>
      </c>
    </row>
    <row r="49" spans="1:8" ht="20.100000000000001" customHeight="1">
      <c r="A49" s="153" t="s">
        <v>111</v>
      </c>
      <c r="B49" s="157"/>
      <c r="C49" s="157"/>
      <c r="D49" s="157"/>
      <c r="E49" s="157"/>
      <c r="F49" s="157"/>
      <c r="G49" s="157"/>
      <c r="H49" s="105"/>
    </row>
    <row r="50" spans="1:8" ht="20.100000000000001" customHeight="1">
      <c r="A50" s="6" t="s">
        <v>53</v>
      </c>
      <c r="B50" s="4">
        <v>200</v>
      </c>
      <c r="C50" s="119">
        <v>93000000</v>
      </c>
      <c r="D50" s="107">
        <v>75058848</v>
      </c>
      <c r="E50" s="82">
        <v>63356431.710000001</v>
      </c>
      <c r="F50" s="122">
        <f t="shared" ref="F50:F75" si="3">E50-D50</f>
        <v>-11702416.289999999</v>
      </c>
      <c r="G50" s="80">
        <f t="shared" ref="G50:G68" si="4">E50/D50*100</f>
        <v>84.409011593143561</v>
      </c>
      <c r="H50" s="107">
        <f t="shared" ref="H50:H68" si="5">E50/C50*100</f>
        <v>68.125195387096767</v>
      </c>
    </row>
    <row r="51" spans="1:8" ht="20.100000000000001" customHeight="1">
      <c r="A51" s="6" t="s">
        <v>54</v>
      </c>
      <c r="B51" s="4">
        <v>210</v>
      </c>
      <c r="C51" s="119">
        <v>20407000</v>
      </c>
      <c r="D51" s="105">
        <v>16459892</v>
      </c>
      <c r="E51" s="82">
        <v>13834124.15</v>
      </c>
      <c r="F51" s="122">
        <f t="shared" si="3"/>
        <v>-2625767.8499999996</v>
      </c>
      <c r="G51" s="80">
        <f t="shared" si="4"/>
        <v>84.047478258059044</v>
      </c>
      <c r="H51" s="107">
        <f t="shared" si="5"/>
        <v>67.791072426128295</v>
      </c>
    </row>
    <row r="52" spans="1:8" ht="20.100000000000001" customHeight="1">
      <c r="A52" s="6" t="s">
        <v>55</v>
      </c>
      <c r="B52" s="4">
        <v>220</v>
      </c>
      <c r="C52" s="119">
        <v>2500000</v>
      </c>
      <c r="D52" s="107">
        <v>1775000</v>
      </c>
      <c r="E52" s="82">
        <v>2023647.03</v>
      </c>
      <c r="F52" s="86">
        <f t="shared" si="3"/>
        <v>248647.03000000003</v>
      </c>
      <c r="G52" s="80">
        <f t="shared" si="4"/>
        <v>114.00828338028168</v>
      </c>
      <c r="H52" s="110">
        <f t="shared" si="5"/>
        <v>80.945881200000002</v>
      </c>
    </row>
    <row r="53" spans="1:8" ht="20.100000000000001" customHeight="1">
      <c r="A53" s="6" t="s">
        <v>56</v>
      </c>
      <c r="B53" s="4">
        <v>230</v>
      </c>
      <c r="C53" s="119">
        <v>8000000</v>
      </c>
      <c r="D53" s="107">
        <v>5460000</v>
      </c>
      <c r="E53" s="82">
        <v>6704883.8200000003</v>
      </c>
      <c r="F53" s="122">
        <f t="shared" si="3"/>
        <v>1244883.8200000003</v>
      </c>
      <c r="G53" s="80">
        <f t="shared" si="4"/>
        <v>122.80006996336996</v>
      </c>
      <c r="H53" s="107">
        <f t="shared" si="5"/>
        <v>83.81104775</v>
      </c>
    </row>
    <row r="54" spans="1:8" ht="20.100000000000001" customHeight="1">
      <c r="A54" s="6" t="s">
        <v>57</v>
      </c>
      <c r="B54" s="4">
        <v>240</v>
      </c>
      <c r="C54" s="119">
        <v>2000000</v>
      </c>
      <c r="D54" s="110">
        <v>1500000</v>
      </c>
      <c r="E54" s="82">
        <v>1223925.21</v>
      </c>
      <c r="F54" s="122">
        <f t="shared" si="3"/>
        <v>-276074.79000000004</v>
      </c>
      <c r="G54" s="80">
        <f t="shared" si="4"/>
        <v>81.595013999999992</v>
      </c>
      <c r="H54" s="107">
        <f t="shared" si="5"/>
        <v>61.196260500000001</v>
      </c>
    </row>
    <row r="55" spans="1:8" ht="20.100000000000001" customHeight="1">
      <c r="A55" s="6" t="s">
        <v>58</v>
      </c>
      <c r="B55" s="4">
        <v>250</v>
      </c>
      <c r="C55" s="119">
        <v>1500000</v>
      </c>
      <c r="D55" s="107">
        <v>1000000</v>
      </c>
      <c r="E55" s="82">
        <v>1046997.9</v>
      </c>
      <c r="F55" s="86">
        <f t="shared" si="3"/>
        <v>46997.900000000023</v>
      </c>
      <c r="G55" s="80">
        <f t="shared" si="4"/>
        <v>104.69979000000001</v>
      </c>
      <c r="H55" s="110">
        <f t="shared" si="5"/>
        <v>69.799859999999995</v>
      </c>
    </row>
    <row r="56" spans="1:8" ht="20.100000000000001" customHeight="1">
      <c r="A56" s="6" t="s">
        <v>59</v>
      </c>
      <c r="B56" s="4">
        <v>260</v>
      </c>
      <c r="C56" s="119">
        <v>5000</v>
      </c>
      <c r="D56" s="107">
        <v>4000</v>
      </c>
      <c r="E56" s="82">
        <v>6600</v>
      </c>
      <c r="F56" s="122">
        <f t="shared" si="3"/>
        <v>2600</v>
      </c>
      <c r="G56" s="80">
        <f t="shared" si="4"/>
        <v>165</v>
      </c>
      <c r="H56" s="107">
        <f t="shared" si="5"/>
        <v>132</v>
      </c>
    </row>
    <row r="57" spans="1:8" ht="20.100000000000001" customHeight="1">
      <c r="A57" s="6" t="s">
        <v>65</v>
      </c>
      <c r="B57" s="4">
        <v>270</v>
      </c>
      <c r="C57" s="119">
        <f>C58+C59+C60+C61</f>
        <v>9346660</v>
      </c>
      <c r="D57" s="82">
        <f>D58+D59+D60+D61</f>
        <v>7664560</v>
      </c>
      <c r="E57" s="130">
        <f>E58+E59+E60+E61</f>
        <v>7723360.46</v>
      </c>
      <c r="F57" s="122">
        <f t="shared" si="3"/>
        <v>58800.459999999963</v>
      </c>
      <c r="G57" s="80">
        <f t="shared" si="4"/>
        <v>100.76717332762742</v>
      </c>
      <c r="H57" s="108">
        <f t="shared" si="5"/>
        <v>82.632303518048161</v>
      </c>
    </row>
    <row r="58" spans="1:8" ht="20.100000000000001" customHeight="1">
      <c r="A58" s="15" t="s">
        <v>60</v>
      </c>
      <c r="B58" s="17">
        <v>271</v>
      </c>
      <c r="C58" s="136">
        <v>3697700</v>
      </c>
      <c r="D58" s="138">
        <v>2593500</v>
      </c>
      <c r="E58" s="134">
        <v>2655952.4500000002</v>
      </c>
      <c r="F58" s="135">
        <f t="shared" si="3"/>
        <v>62452.450000000186</v>
      </c>
      <c r="G58" s="80">
        <f t="shared" si="4"/>
        <v>102.4080374011953</v>
      </c>
      <c r="H58" s="108">
        <f t="shared" si="5"/>
        <v>71.827147956838047</v>
      </c>
    </row>
    <row r="59" spans="1:8" ht="20.100000000000001" customHeight="1">
      <c r="A59" s="15" t="s">
        <v>61</v>
      </c>
      <c r="B59" s="17">
        <v>272</v>
      </c>
      <c r="C59" s="136">
        <v>210500</v>
      </c>
      <c r="D59" s="138">
        <v>190400</v>
      </c>
      <c r="E59" s="134">
        <v>188376.75</v>
      </c>
      <c r="F59" s="135">
        <f t="shared" si="3"/>
        <v>-2023.25</v>
      </c>
      <c r="G59" s="80">
        <f t="shared" si="4"/>
        <v>98.937368697478988</v>
      </c>
      <c r="H59" s="107">
        <f t="shared" si="5"/>
        <v>89.490142517814732</v>
      </c>
    </row>
    <row r="60" spans="1:8" ht="20.100000000000001" customHeight="1">
      <c r="A60" s="15" t="s">
        <v>62</v>
      </c>
      <c r="B60" s="17">
        <v>273</v>
      </c>
      <c r="C60" s="136">
        <v>4969240</v>
      </c>
      <c r="D60" s="138">
        <v>4420000</v>
      </c>
      <c r="E60" s="134">
        <v>4418499.26</v>
      </c>
      <c r="F60" s="135">
        <f t="shared" si="3"/>
        <v>-1500.7400000002235</v>
      </c>
      <c r="G60" s="80">
        <f t="shared" si="4"/>
        <v>99.966046606334828</v>
      </c>
      <c r="H60" s="107">
        <f t="shared" si="5"/>
        <v>88.917002599995172</v>
      </c>
    </row>
    <row r="61" spans="1:8" ht="20.100000000000001" customHeight="1">
      <c r="A61" s="15" t="s">
        <v>63</v>
      </c>
      <c r="B61" s="17">
        <v>275</v>
      </c>
      <c r="C61" s="137">
        <v>469220</v>
      </c>
      <c r="D61" s="138">
        <v>460660</v>
      </c>
      <c r="E61" s="134">
        <v>460532</v>
      </c>
      <c r="F61" s="135">
        <f t="shared" si="3"/>
        <v>-128</v>
      </c>
      <c r="G61" s="80">
        <f t="shared" si="4"/>
        <v>99.972213780228373</v>
      </c>
      <c r="H61" s="107">
        <f t="shared" si="5"/>
        <v>98.148416521034903</v>
      </c>
    </row>
    <row r="62" spans="1:8" ht="39.75" customHeight="1">
      <c r="A62" s="42" t="s">
        <v>64</v>
      </c>
      <c r="B62" s="41">
        <v>280</v>
      </c>
      <c r="C62" s="131"/>
      <c r="D62" s="10"/>
      <c r="E62" s="124"/>
      <c r="F62" s="123"/>
      <c r="G62" s="80"/>
      <c r="H62" s="111"/>
    </row>
    <row r="63" spans="1:8" ht="19.8" customHeight="1">
      <c r="A63" s="42" t="s">
        <v>66</v>
      </c>
      <c r="B63" s="41">
        <v>290</v>
      </c>
      <c r="C63" s="119">
        <v>610000</v>
      </c>
      <c r="D63" s="82">
        <v>487500</v>
      </c>
      <c r="E63" s="130">
        <v>321451.83</v>
      </c>
      <c r="F63" s="124">
        <f t="shared" si="3"/>
        <v>-166048.16999999998</v>
      </c>
      <c r="G63" s="80">
        <f t="shared" si="4"/>
        <v>65.93883692307692</v>
      </c>
      <c r="H63" s="104">
        <f t="shared" si="5"/>
        <v>52.69702131147541</v>
      </c>
    </row>
    <row r="64" spans="1:8" ht="20.100000000000001" customHeight="1">
      <c r="A64" s="42" t="s">
        <v>67</v>
      </c>
      <c r="B64" s="41">
        <v>300</v>
      </c>
      <c r="C64" s="119"/>
      <c r="D64" s="82"/>
      <c r="E64" s="124">
        <f>E66+E67</f>
        <v>214642.75</v>
      </c>
      <c r="F64" s="125">
        <f>F67+F66</f>
        <v>214642.75</v>
      </c>
      <c r="G64" s="80"/>
      <c r="H64" s="104"/>
    </row>
    <row r="65" spans="1:8" ht="20.100000000000001" customHeight="1">
      <c r="A65" s="42" t="s">
        <v>36</v>
      </c>
      <c r="B65" s="41">
        <v>310</v>
      </c>
      <c r="C65" s="119"/>
      <c r="D65" s="82"/>
      <c r="E65" s="124"/>
      <c r="F65" s="125"/>
      <c r="G65" s="80"/>
      <c r="H65" s="104"/>
    </row>
    <row r="66" spans="1:8" ht="20.100000000000001" customHeight="1">
      <c r="A66" s="42" t="s">
        <v>81</v>
      </c>
      <c r="B66" s="41">
        <v>320</v>
      </c>
      <c r="C66" s="119"/>
      <c r="D66" s="82"/>
      <c r="E66" s="124">
        <v>207603.85</v>
      </c>
      <c r="F66" s="127">
        <f t="shared" si="3"/>
        <v>207603.85</v>
      </c>
      <c r="G66" s="80"/>
      <c r="H66" s="104"/>
    </row>
    <row r="67" spans="1:8" ht="35.25" customHeight="1">
      <c r="A67" s="42" t="s">
        <v>112</v>
      </c>
      <c r="B67" s="41">
        <v>330</v>
      </c>
      <c r="C67" s="119"/>
      <c r="D67" s="82"/>
      <c r="E67" s="132">
        <v>7038.9</v>
      </c>
      <c r="F67" s="128">
        <f t="shared" si="3"/>
        <v>7038.9</v>
      </c>
      <c r="G67" s="80"/>
      <c r="H67" s="104"/>
    </row>
    <row r="68" spans="1:8" ht="20.100000000000001" customHeight="1">
      <c r="A68" s="42" t="s">
        <v>117</v>
      </c>
      <c r="B68" s="41"/>
      <c r="C68" s="118">
        <f>C50+C51+C52+C53+C54+C55+C56+C57+C63+C66</f>
        <v>137368660</v>
      </c>
      <c r="D68" s="81">
        <f>D50+D51+D52+D53+D54+D55+D56+D57+D63+D66</f>
        <v>109409800</v>
      </c>
      <c r="E68" s="97">
        <f>E50+E51+E52+E53+E54+E55+E56+E57+E63+E64</f>
        <v>96456064.859999999</v>
      </c>
      <c r="F68" s="126">
        <f>F50+F51+F52+F53+F54+F55+F56+F57+F63+F64</f>
        <v>-12953735.139999999</v>
      </c>
      <c r="G68" s="79">
        <f t="shared" si="4"/>
        <v>88.160352052558366</v>
      </c>
      <c r="H68" s="109">
        <f t="shared" si="5"/>
        <v>70.21693657053946</v>
      </c>
    </row>
    <row r="69" spans="1:8" ht="19.5" customHeight="1">
      <c r="A69" s="72" t="s">
        <v>69</v>
      </c>
      <c r="B69" s="73"/>
      <c r="C69" s="75"/>
      <c r="D69" s="133"/>
      <c r="E69" s="75"/>
      <c r="F69" s="78"/>
      <c r="G69" s="38"/>
      <c r="H69" s="105"/>
    </row>
    <row r="70" spans="1:8" ht="19.5" customHeight="1">
      <c r="A70" s="42" t="s">
        <v>70</v>
      </c>
      <c r="B70" s="41">
        <v>400</v>
      </c>
      <c r="C70" s="119">
        <f>C52+C53+C54</f>
        <v>12500000</v>
      </c>
      <c r="D70" s="87">
        <f>D52+D53+D54</f>
        <v>8735000</v>
      </c>
      <c r="E70" s="124">
        <f>E52+E53+E54</f>
        <v>9952456.0599999987</v>
      </c>
      <c r="F70" s="89">
        <f t="shared" si="3"/>
        <v>1217456.0599999987</v>
      </c>
      <c r="G70" s="80">
        <f>E70/D70*100</f>
        <v>113.93767670291928</v>
      </c>
      <c r="H70" s="112">
        <f>E70/C70*100</f>
        <v>79.619648479999995</v>
      </c>
    </row>
    <row r="71" spans="1:8" ht="19.5" customHeight="1">
      <c r="A71" s="42" t="s">
        <v>71</v>
      </c>
      <c r="B71" s="41">
        <v>410</v>
      </c>
      <c r="C71" s="119">
        <f t="shared" ref="C71:E72" si="6">C50</f>
        <v>93000000</v>
      </c>
      <c r="D71" s="87">
        <f t="shared" si="6"/>
        <v>75058848</v>
      </c>
      <c r="E71" s="124">
        <f t="shared" si="6"/>
        <v>63356431.710000001</v>
      </c>
      <c r="F71" s="90">
        <f t="shared" si="3"/>
        <v>-11702416.289999999</v>
      </c>
      <c r="G71" s="80">
        <f>E71/D71*100</f>
        <v>84.409011593143561</v>
      </c>
      <c r="H71" s="104">
        <f>E71/C71*100</f>
        <v>68.125195387096767</v>
      </c>
    </row>
    <row r="72" spans="1:8" ht="19.5" customHeight="1">
      <c r="A72" s="42" t="s">
        <v>72</v>
      </c>
      <c r="B72" s="41">
        <v>420</v>
      </c>
      <c r="C72" s="119">
        <f t="shared" si="6"/>
        <v>20407000</v>
      </c>
      <c r="D72" s="87">
        <f t="shared" si="6"/>
        <v>16459892</v>
      </c>
      <c r="E72" s="124">
        <f t="shared" si="6"/>
        <v>13834124.15</v>
      </c>
      <c r="F72" s="90">
        <f t="shared" si="3"/>
        <v>-2625767.8499999996</v>
      </c>
      <c r="G72" s="80">
        <f>E72/D72*100</f>
        <v>84.047478258059044</v>
      </c>
      <c r="H72" s="104">
        <f>E72/C72*100</f>
        <v>67.791072426128295</v>
      </c>
    </row>
    <row r="73" spans="1:8" ht="19.5" customHeight="1">
      <c r="A73" s="42" t="s">
        <v>36</v>
      </c>
      <c r="B73" s="41">
        <v>430</v>
      </c>
      <c r="C73" s="119"/>
      <c r="D73" s="87"/>
      <c r="E73" s="124"/>
      <c r="F73" s="90"/>
      <c r="G73" s="80"/>
      <c r="H73" s="104"/>
    </row>
    <row r="74" spans="1:8" ht="19.5" customHeight="1">
      <c r="A74" s="42" t="s">
        <v>73</v>
      </c>
      <c r="B74" s="41">
        <v>440</v>
      </c>
      <c r="C74" s="119">
        <f>C55+C56+C57+C63+C66</f>
        <v>11461660</v>
      </c>
      <c r="D74" s="87">
        <f>D55+D56+D57+D63+D66</f>
        <v>9156060</v>
      </c>
      <c r="E74" s="124">
        <f>E55+E56+E57+E63+E64</f>
        <v>9313052.9399999995</v>
      </c>
      <c r="F74" s="90">
        <f>F55+F56+F57+F63+F64</f>
        <v>156992.94</v>
      </c>
      <c r="G74" s="80">
        <f>E74/D74*100</f>
        <v>101.71463424223957</v>
      </c>
      <c r="H74" s="104">
        <f>E74/C74*100</f>
        <v>81.253962689523149</v>
      </c>
    </row>
    <row r="75" spans="1:8" ht="19.5" customHeight="1">
      <c r="A75" s="42" t="s">
        <v>74</v>
      </c>
      <c r="B75" s="41">
        <v>450</v>
      </c>
      <c r="C75" s="129">
        <f>SUM(C70:C74)</f>
        <v>137368660</v>
      </c>
      <c r="D75" s="88">
        <f>SUM(D70:D74)</f>
        <v>109409800</v>
      </c>
      <c r="E75" s="97">
        <f>SUM(E70:E74)</f>
        <v>96456064.859999999</v>
      </c>
      <c r="F75" s="91">
        <f t="shared" si="3"/>
        <v>-12953735.140000001</v>
      </c>
      <c r="G75" s="79">
        <f>E75/D75*100</f>
        <v>88.160352052558366</v>
      </c>
      <c r="H75" s="109">
        <f>E75/C75*100</f>
        <v>70.21693657053946</v>
      </c>
    </row>
    <row r="76" spans="1:8" ht="19.5" customHeight="1">
      <c r="A76" s="72" t="s">
        <v>40</v>
      </c>
      <c r="B76" s="73"/>
      <c r="C76" s="92"/>
      <c r="D76" s="92"/>
      <c r="E76" s="92"/>
      <c r="F76" s="88"/>
      <c r="G76" s="60"/>
      <c r="H76" s="105"/>
    </row>
    <row r="77" spans="1:8" ht="20.100000000000001" customHeight="1">
      <c r="A77" s="42" t="s">
        <v>44</v>
      </c>
      <c r="B77" s="41">
        <v>500</v>
      </c>
      <c r="C77" s="84"/>
      <c r="D77" s="88"/>
      <c r="E77" s="88">
        <f>E78</f>
        <v>192546.68</v>
      </c>
      <c r="F77" s="101">
        <f>E77-D77</f>
        <v>192546.68</v>
      </c>
      <c r="G77" s="102"/>
      <c r="H77" s="106"/>
    </row>
    <row r="78" spans="1:8" ht="20.100000000000001" customHeight="1">
      <c r="A78" s="42" t="s">
        <v>39</v>
      </c>
      <c r="B78" s="43">
        <v>501</v>
      </c>
      <c r="C78" s="93"/>
      <c r="D78" s="87"/>
      <c r="E78" s="87">
        <v>192546.68</v>
      </c>
      <c r="F78" s="87">
        <f>E78-D78</f>
        <v>192546.68</v>
      </c>
      <c r="G78" s="103"/>
      <c r="H78" s="105"/>
    </row>
    <row r="79" spans="1:8" ht="20.100000000000001" customHeight="1">
      <c r="A79" s="44" t="s">
        <v>37</v>
      </c>
      <c r="B79" s="45">
        <v>510</v>
      </c>
      <c r="C79" s="94"/>
      <c r="D79" s="88"/>
      <c r="E79" s="88">
        <f>E81+E85</f>
        <v>469406.68</v>
      </c>
      <c r="F79" s="88">
        <f>E79-D79</f>
        <v>469406.68</v>
      </c>
      <c r="G79" s="79"/>
      <c r="H79" s="109"/>
    </row>
    <row r="80" spans="1:8" ht="20.100000000000001" customHeight="1">
      <c r="A80" s="42" t="s">
        <v>0</v>
      </c>
      <c r="B80" s="46">
        <v>511</v>
      </c>
      <c r="C80" s="93"/>
      <c r="D80" s="87"/>
      <c r="E80" s="87"/>
      <c r="F80" s="88"/>
      <c r="G80" s="80"/>
      <c r="H80" s="109"/>
    </row>
    <row r="81" spans="1:8" ht="20.100000000000001" customHeight="1">
      <c r="A81" s="42" t="s">
        <v>1</v>
      </c>
      <c r="B81" s="47">
        <v>512</v>
      </c>
      <c r="C81" s="87"/>
      <c r="D81" s="87"/>
      <c r="E81" s="100">
        <v>276860</v>
      </c>
      <c r="F81" s="87">
        <f>E81-D81</f>
        <v>276860</v>
      </c>
      <c r="G81" s="80"/>
      <c r="H81" s="104"/>
    </row>
    <row r="82" spans="1:8" ht="20.100000000000001" customHeight="1">
      <c r="A82" s="42" t="s">
        <v>15</v>
      </c>
      <c r="B82" s="46">
        <v>513</v>
      </c>
      <c r="C82" s="95"/>
      <c r="D82" s="87"/>
      <c r="E82" s="87"/>
      <c r="F82" s="87"/>
      <c r="G82" s="61"/>
      <c r="H82" s="105"/>
    </row>
    <row r="83" spans="1:8" ht="20.100000000000001" customHeight="1">
      <c r="A83" s="42" t="s">
        <v>2</v>
      </c>
      <c r="B83" s="47">
        <v>514</v>
      </c>
      <c r="C83" s="87"/>
      <c r="D83" s="87"/>
      <c r="E83" s="87"/>
      <c r="F83" s="87"/>
      <c r="G83" s="103"/>
      <c r="H83" s="105"/>
    </row>
    <row r="84" spans="1:8" ht="33" customHeight="1">
      <c r="A84" s="42" t="s">
        <v>16</v>
      </c>
      <c r="B84" s="46">
        <v>515</v>
      </c>
      <c r="C84" s="93"/>
      <c r="D84" s="87"/>
      <c r="E84" s="87"/>
      <c r="F84" s="87"/>
      <c r="G84" s="61"/>
      <c r="H84" s="105"/>
    </row>
    <row r="85" spans="1:8" ht="19.8" customHeight="1">
      <c r="A85" s="42" t="s">
        <v>26</v>
      </c>
      <c r="B85" s="43">
        <v>516</v>
      </c>
      <c r="C85" s="96"/>
      <c r="D85" s="87"/>
      <c r="E85" s="87">
        <v>192546.68</v>
      </c>
      <c r="F85" s="87">
        <f>E85-D85</f>
        <v>192546.68</v>
      </c>
      <c r="G85" s="61"/>
      <c r="H85" s="105"/>
    </row>
    <row r="86" spans="1:8" ht="20.100000000000001" customHeight="1">
      <c r="A86" s="72" t="s">
        <v>43</v>
      </c>
      <c r="B86" s="73"/>
      <c r="D86" s="75"/>
      <c r="E86" s="75"/>
      <c r="F86" s="39"/>
      <c r="G86" s="61"/>
      <c r="H86" s="105"/>
    </row>
    <row r="87" spans="1:8" ht="20.100000000000001" customHeight="1">
      <c r="A87" s="42" t="s">
        <v>45</v>
      </c>
      <c r="B87" s="41">
        <v>600</v>
      </c>
      <c r="C87" s="76"/>
      <c r="D87" s="70"/>
      <c r="E87" s="70"/>
      <c r="F87" s="92"/>
      <c r="G87" s="73"/>
      <c r="H87" s="105"/>
    </row>
    <row r="88" spans="1:8" ht="20.100000000000001" customHeight="1">
      <c r="A88" s="40" t="s">
        <v>46</v>
      </c>
      <c r="B88" s="43">
        <v>601</v>
      </c>
      <c r="C88" s="76"/>
      <c r="D88" s="74"/>
      <c r="E88" s="74"/>
      <c r="F88" s="38"/>
      <c r="G88" s="60"/>
      <c r="H88" s="105"/>
    </row>
    <row r="89" spans="1:8" ht="20.100000000000001" customHeight="1">
      <c r="A89" s="40" t="s">
        <v>47</v>
      </c>
      <c r="B89" s="43">
        <v>602</v>
      </c>
      <c r="C89" s="76"/>
      <c r="D89" s="74"/>
      <c r="E89" s="74"/>
      <c r="F89" s="39"/>
      <c r="G89" s="61"/>
      <c r="H89" s="105"/>
    </row>
    <row r="90" spans="1:8" ht="20.100000000000001" customHeight="1">
      <c r="A90" s="40" t="s">
        <v>48</v>
      </c>
      <c r="B90" s="43">
        <v>603</v>
      </c>
      <c r="C90" s="76"/>
      <c r="D90" s="74"/>
      <c r="E90" s="74"/>
      <c r="F90" s="39"/>
      <c r="G90" s="61"/>
      <c r="H90" s="105"/>
    </row>
    <row r="91" spans="1:8" ht="20.100000000000001" customHeight="1">
      <c r="A91" s="42" t="s">
        <v>49</v>
      </c>
      <c r="B91" s="41">
        <v>610</v>
      </c>
      <c r="C91" s="76"/>
      <c r="D91" s="74"/>
      <c r="E91" s="74"/>
      <c r="F91" s="39"/>
      <c r="G91" s="61"/>
      <c r="H91" s="105"/>
    </row>
    <row r="92" spans="1:8" ht="20.100000000000001" customHeight="1">
      <c r="A92" s="42" t="s">
        <v>50</v>
      </c>
      <c r="B92" s="41">
        <v>620</v>
      </c>
      <c r="C92" s="76"/>
      <c r="D92" s="70"/>
      <c r="E92" s="70"/>
      <c r="F92" s="39"/>
      <c r="G92" s="61"/>
      <c r="H92" s="105"/>
    </row>
    <row r="93" spans="1:8" ht="20.100000000000001" customHeight="1">
      <c r="A93" s="40" t="s">
        <v>46</v>
      </c>
      <c r="B93" s="43">
        <v>621</v>
      </c>
      <c r="C93" s="76"/>
      <c r="D93" s="74"/>
      <c r="E93" s="74"/>
      <c r="F93" s="38"/>
      <c r="G93" s="60"/>
      <c r="H93" s="105"/>
    </row>
    <row r="94" spans="1:8" ht="20.100000000000001" customHeight="1">
      <c r="A94" s="40" t="s">
        <v>47</v>
      </c>
      <c r="B94" s="43">
        <v>622</v>
      </c>
      <c r="C94" s="76"/>
      <c r="D94" s="74"/>
      <c r="E94" s="74"/>
      <c r="F94" s="39"/>
      <c r="G94" s="61"/>
      <c r="H94" s="105"/>
    </row>
    <row r="95" spans="1:8" ht="20.100000000000001" customHeight="1">
      <c r="A95" s="40" t="s">
        <v>48</v>
      </c>
      <c r="B95" s="43">
        <v>623</v>
      </c>
      <c r="C95" s="76"/>
      <c r="D95" s="74"/>
      <c r="E95" s="74"/>
      <c r="F95" s="39"/>
      <c r="G95" s="61"/>
      <c r="H95" s="105"/>
    </row>
    <row r="96" spans="1:8" ht="20.100000000000001" customHeight="1">
      <c r="A96" s="42" t="s">
        <v>27</v>
      </c>
      <c r="B96" s="41">
        <v>630</v>
      </c>
      <c r="C96" s="76"/>
      <c r="D96" s="74"/>
      <c r="E96" s="74"/>
      <c r="F96" s="39"/>
      <c r="G96" s="61"/>
      <c r="H96" s="105"/>
    </row>
    <row r="97" spans="1:8" ht="20.100000000000001" customHeight="1">
      <c r="A97" s="44" t="s">
        <v>12</v>
      </c>
      <c r="B97" s="48">
        <v>700</v>
      </c>
      <c r="C97" s="81">
        <f>C48+C77</f>
        <v>139538262</v>
      </c>
      <c r="D97" s="97">
        <f>D48+D77</f>
        <v>105074800</v>
      </c>
      <c r="E97" s="88">
        <f>E48+E77</f>
        <v>97235959.780000016</v>
      </c>
      <c r="F97" s="88">
        <f>E97-D97</f>
        <v>-7838840.2199999839</v>
      </c>
      <c r="G97" s="79">
        <f>E97/D97*100</f>
        <v>92.539752423987494</v>
      </c>
      <c r="H97" s="109">
        <f>E97/C97*100</f>
        <v>69.684084054307633</v>
      </c>
    </row>
    <row r="98" spans="1:8" ht="20.100000000000001" customHeight="1">
      <c r="A98" s="44" t="s">
        <v>18</v>
      </c>
      <c r="B98" s="48">
        <v>800</v>
      </c>
      <c r="C98" s="81">
        <f>C68+C79</f>
        <v>137368660</v>
      </c>
      <c r="D98" s="97">
        <f>D68+D79</f>
        <v>109409800</v>
      </c>
      <c r="E98" s="88">
        <f>E75+E79</f>
        <v>96925471.540000007</v>
      </c>
      <c r="F98" s="88">
        <f>E98-D98</f>
        <v>-12484328.459999993</v>
      </c>
      <c r="G98" s="79">
        <f>E98/D98*100</f>
        <v>88.5893873674936</v>
      </c>
      <c r="H98" s="109">
        <f>E98/C98*100</f>
        <v>70.558649651237786</v>
      </c>
    </row>
    <row r="99" spans="1:8" ht="20.100000000000001" customHeight="1">
      <c r="A99" s="49" t="s">
        <v>108</v>
      </c>
      <c r="B99" s="50">
        <v>850</v>
      </c>
      <c r="C99" s="81">
        <f>C31+C97-C98</f>
        <v>6597993.7700000107</v>
      </c>
      <c r="D99" s="98">
        <f>D97+D31-D98</f>
        <v>93391.769999995828</v>
      </c>
      <c r="E99" s="99">
        <f>E31+E97-E98</f>
        <v>3839396.0500000119</v>
      </c>
      <c r="F99" s="88"/>
      <c r="G99" s="60"/>
      <c r="H99" s="10"/>
    </row>
    <row r="100" spans="1:8" ht="19.5" customHeight="1">
      <c r="A100" s="155" t="s">
        <v>41</v>
      </c>
      <c r="B100" s="156"/>
      <c r="C100" s="156"/>
      <c r="D100" s="77"/>
      <c r="E100" s="88"/>
      <c r="F100" s="51"/>
      <c r="G100" s="62"/>
      <c r="H100" s="10"/>
    </row>
    <row r="101" spans="1:8" ht="19.5" customHeight="1">
      <c r="A101" s="42" t="s">
        <v>51</v>
      </c>
      <c r="B101" s="53">
        <v>900</v>
      </c>
      <c r="C101" s="113">
        <v>584.5</v>
      </c>
      <c r="D101" s="54">
        <v>584.5</v>
      </c>
      <c r="E101" s="54">
        <v>581.25</v>
      </c>
      <c r="F101" s="52"/>
      <c r="G101" s="63"/>
      <c r="H101" s="10"/>
    </row>
    <row r="102" spans="1:8" ht="19.5" customHeight="1">
      <c r="A102" s="42" t="s">
        <v>75</v>
      </c>
      <c r="B102" s="53">
        <v>910</v>
      </c>
      <c r="C102" s="104">
        <v>99718900</v>
      </c>
      <c r="E102" s="104">
        <v>99049795</v>
      </c>
      <c r="F102" s="54"/>
      <c r="G102" s="64"/>
      <c r="H102" s="10"/>
    </row>
    <row r="103" spans="1:8" ht="19.5" customHeight="1">
      <c r="A103" s="42" t="s">
        <v>42</v>
      </c>
      <c r="B103" s="53">
        <v>920</v>
      </c>
      <c r="C103" s="4"/>
      <c r="D103" s="39"/>
      <c r="E103" s="39"/>
      <c r="F103" s="39"/>
      <c r="G103" s="61"/>
      <c r="H103" s="10"/>
    </row>
    <row r="104" spans="1:8" ht="19.5" customHeight="1">
      <c r="A104" s="42" t="s">
        <v>52</v>
      </c>
      <c r="B104" s="53">
        <v>930</v>
      </c>
      <c r="C104" s="4"/>
      <c r="D104" s="39"/>
      <c r="E104" s="39"/>
      <c r="F104" s="39"/>
      <c r="G104" s="61"/>
      <c r="H104" s="10"/>
    </row>
    <row r="105" spans="1:8" ht="19.5" customHeight="1">
      <c r="A105" s="42" t="s">
        <v>76</v>
      </c>
      <c r="B105" s="53">
        <v>940</v>
      </c>
      <c r="C105" s="4"/>
      <c r="D105" s="39"/>
      <c r="E105" s="39"/>
      <c r="F105" s="39"/>
      <c r="G105" s="61"/>
      <c r="H105" s="10"/>
    </row>
    <row r="106" spans="1:8" ht="19.5" customHeight="1">
      <c r="A106" s="42" t="s">
        <v>77</v>
      </c>
      <c r="B106" s="53">
        <v>950</v>
      </c>
      <c r="C106" s="4"/>
      <c r="D106" s="39"/>
      <c r="E106" s="39"/>
      <c r="F106" s="39"/>
      <c r="G106" s="61"/>
      <c r="H106" s="10"/>
    </row>
    <row r="107" spans="1:8" ht="10.199999999999999" customHeight="1">
      <c r="A107" s="12"/>
      <c r="B107" s="12"/>
      <c r="C107" s="1"/>
      <c r="D107" s="18"/>
      <c r="E107" s="18"/>
      <c r="F107" s="18"/>
      <c r="G107" s="18"/>
    </row>
    <row r="108" spans="1:8" s="149" customFormat="1" ht="21" customHeight="1">
      <c r="A108" s="145" t="s">
        <v>127</v>
      </c>
      <c r="B108" s="145"/>
      <c r="C108" s="146"/>
      <c r="D108" s="147"/>
      <c r="E108" s="143"/>
      <c r="F108" s="148"/>
      <c r="G108" s="148"/>
    </row>
    <row r="109" spans="1:8" s="149" customFormat="1" ht="19.5" customHeight="1">
      <c r="A109" s="150" t="s">
        <v>128</v>
      </c>
      <c r="B109" s="150"/>
      <c r="D109" s="150"/>
      <c r="E109" s="151" t="s">
        <v>126</v>
      </c>
      <c r="F109" s="151"/>
      <c r="G109" s="144"/>
    </row>
    <row r="110" spans="1:8" ht="3.6" customHeight="1">
      <c r="A110" s="12"/>
      <c r="B110" s="12"/>
      <c r="D110" s="13"/>
      <c r="E110" s="13"/>
      <c r="F110" s="114"/>
      <c r="G110" s="71"/>
    </row>
    <row r="111" spans="1:8" ht="20.100000000000001" customHeight="1">
      <c r="A111" s="12"/>
      <c r="B111" s="12"/>
      <c r="D111" s="13"/>
      <c r="E111" s="13"/>
      <c r="F111" s="13"/>
      <c r="G111" s="13"/>
    </row>
    <row r="112" spans="1:8">
      <c r="A112" s="12"/>
      <c r="B112" s="12"/>
      <c r="D112" s="13"/>
      <c r="E112" s="13"/>
      <c r="F112" s="13"/>
      <c r="G112" s="13"/>
    </row>
    <row r="113" spans="1:7">
      <c r="A113" s="12"/>
      <c r="B113" s="12"/>
      <c r="D113" s="13"/>
      <c r="E113" s="13"/>
      <c r="F113" s="13"/>
      <c r="G113" s="13"/>
    </row>
    <row r="114" spans="1:7">
      <c r="A114" s="12"/>
      <c r="B114" s="12"/>
      <c r="D114" s="13"/>
      <c r="E114" s="13"/>
      <c r="F114" s="13"/>
      <c r="G114" s="13"/>
    </row>
    <row r="115" spans="1:7">
      <c r="A115" s="12"/>
      <c r="B115" s="12"/>
      <c r="D115" s="13"/>
      <c r="E115" s="13"/>
      <c r="F115" s="13"/>
      <c r="G115" s="13"/>
    </row>
    <row r="116" spans="1:7">
      <c r="A116" s="12"/>
      <c r="B116" s="12"/>
      <c r="D116" s="13"/>
      <c r="E116" s="13"/>
      <c r="F116" s="13"/>
      <c r="G116" s="13"/>
    </row>
    <row r="117" spans="1:7">
      <c r="A117" s="12"/>
      <c r="B117" s="12"/>
      <c r="D117" s="13"/>
      <c r="E117" s="13"/>
      <c r="F117" s="13"/>
      <c r="G117" s="13"/>
    </row>
    <row r="118" spans="1:7">
      <c r="A118" s="12"/>
      <c r="B118" s="12"/>
      <c r="D118" s="13"/>
      <c r="E118" s="13"/>
      <c r="F118" s="13"/>
      <c r="G118" s="13"/>
    </row>
    <row r="119" spans="1:7">
      <c r="A119" s="12"/>
      <c r="B119" s="12"/>
      <c r="D119" s="13"/>
      <c r="E119" s="13"/>
      <c r="F119" s="13"/>
      <c r="G119" s="13"/>
    </row>
    <row r="120" spans="1:7">
      <c r="A120" s="12"/>
      <c r="B120" s="12"/>
      <c r="D120" s="13"/>
      <c r="E120" s="13"/>
      <c r="F120" s="13"/>
      <c r="G120" s="13"/>
    </row>
    <row r="121" spans="1:7">
      <c r="A121" s="12"/>
      <c r="B121" s="12"/>
      <c r="D121" s="13"/>
      <c r="E121" s="13"/>
      <c r="F121" s="13"/>
      <c r="G121" s="13"/>
    </row>
    <row r="122" spans="1:7">
      <c r="A122" s="12"/>
      <c r="B122" s="12"/>
      <c r="D122" s="13"/>
      <c r="E122" s="13"/>
      <c r="F122" s="13"/>
      <c r="G122" s="13"/>
    </row>
    <row r="123" spans="1:7">
      <c r="A123" s="12"/>
      <c r="B123" s="12"/>
      <c r="D123" s="13"/>
      <c r="E123" s="13"/>
      <c r="F123" s="13"/>
      <c r="G123" s="13"/>
    </row>
    <row r="124" spans="1:7">
      <c r="A124" s="12"/>
      <c r="B124" s="12"/>
      <c r="D124" s="13"/>
      <c r="E124" s="13"/>
      <c r="F124" s="13"/>
      <c r="G124" s="13"/>
    </row>
    <row r="125" spans="1:7">
      <c r="A125" s="12"/>
      <c r="B125" s="12"/>
      <c r="D125" s="13"/>
      <c r="E125" s="13"/>
      <c r="F125" s="13"/>
      <c r="G125" s="13"/>
    </row>
    <row r="126" spans="1:7">
      <c r="A126" s="12"/>
      <c r="B126" s="12"/>
      <c r="D126" s="13"/>
      <c r="E126" s="13"/>
      <c r="F126" s="13"/>
      <c r="G126" s="13"/>
    </row>
    <row r="127" spans="1:7">
      <c r="A127" s="12"/>
      <c r="B127" s="12"/>
      <c r="D127" s="13"/>
      <c r="E127" s="13"/>
      <c r="F127" s="13"/>
      <c r="G127" s="13"/>
    </row>
    <row r="128" spans="1:7">
      <c r="A128" s="12"/>
      <c r="B128" s="12"/>
      <c r="D128" s="13"/>
      <c r="E128" s="13"/>
      <c r="F128" s="13"/>
      <c r="G128" s="13"/>
    </row>
    <row r="129" spans="1:7">
      <c r="A129" s="12"/>
      <c r="B129" s="12"/>
      <c r="D129" s="13"/>
      <c r="E129" s="13"/>
      <c r="F129" s="13"/>
      <c r="G129" s="13"/>
    </row>
    <row r="130" spans="1:7">
      <c r="A130" s="12"/>
      <c r="B130" s="12"/>
      <c r="D130" s="13"/>
      <c r="E130" s="13"/>
      <c r="F130" s="13"/>
      <c r="G130" s="13"/>
    </row>
    <row r="131" spans="1:7">
      <c r="A131" s="12"/>
      <c r="B131" s="12"/>
      <c r="D131" s="13"/>
      <c r="E131" s="13"/>
      <c r="F131" s="13"/>
      <c r="G131" s="13"/>
    </row>
    <row r="132" spans="1:7">
      <c r="A132" s="12"/>
      <c r="B132" s="12"/>
      <c r="D132" s="13"/>
      <c r="E132" s="13"/>
      <c r="F132" s="13"/>
      <c r="G132" s="13"/>
    </row>
    <row r="133" spans="1:7">
      <c r="A133" s="12"/>
      <c r="B133" s="12"/>
      <c r="D133" s="13"/>
      <c r="E133" s="13"/>
      <c r="F133" s="13"/>
      <c r="G133" s="13"/>
    </row>
    <row r="134" spans="1:7">
      <c r="A134" s="12"/>
      <c r="B134" s="12"/>
      <c r="D134" s="13"/>
      <c r="E134" s="13"/>
      <c r="F134" s="13"/>
      <c r="G134" s="13"/>
    </row>
    <row r="135" spans="1:7">
      <c r="A135" s="12"/>
      <c r="B135" s="12"/>
      <c r="D135" s="13"/>
      <c r="E135" s="13"/>
      <c r="F135" s="13"/>
      <c r="G135" s="13"/>
    </row>
    <row r="136" spans="1:7">
      <c r="A136" s="12"/>
      <c r="B136" s="12"/>
      <c r="D136" s="13"/>
      <c r="E136" s="13"/>
      <c r="F136" s="13"/>
      <c r="G136" s="13"/>
    </row>
    <row r="137" spans="1:7">
      <c r="A137" s="12"/>
      <c r="B137" s="12"/>
      <c r="D137" s="13"/>
      <c r="E137" s="13"/>
      <c r="F137" s="13"/>
      <c r="G137" s="13"/>
    </row>
    <row r="138" spans="1:7">
      <c r="A138" s="12"/>
      <c r="B138" s="12"/>
      <c r="D138" s="13"/>
      <c r="E138" s="13"/>
      <c r="F138" s="13"/>
      <c r="G138" s="13"/>
    </row>
    <row r="139" spans="1:7">
      <c r="A139" s="12"/>
      <c r="B139" s="12"/>
      <c r="D139" s="13"/>
      <c r="E139" s="13"/>
      <c r="F139" s="13"/>
      <c r="G139" s="13"/>
    </row>
    <row r="140" spans="1:7">
      <c r="A140" s="12"/>
      <c r="B140" s="12"/>
      <c r="D140" s="13"/>
      <c r="E140" s="13"/>
      <c r="F140" s="13"/>
      <c r="G140" s="13"/>
    </row>
    <row r="141" spans="1:7">
      <c r="A141" s="12"/>
      <c r="B141" s="12"/>
      <c r="D141" s="13"/>
      <c r="E141" s="13"/>
      <c r="F141" s="13"/>
      <c r="G141" s="13"/>
    </row>
    <row r="142" spans="1:7">
      <c r="A142" s="12"/>
      <c r="B142" s="12"/>
      <c r="D142" s="13"/>
      <c r="E142" s="13"/>
      <c r="F142" s="13"/>
      <c r="G142" s="13"/>
    </row>
    <row r="143" spans="1:7">
      <c r="A143" s="14"/>
      <c r="B143" s="14"/>
      <c r="F143" s="13"/>
      <c r="G143" s="13"/>
    </row>
    <row r="144" spans="1:7">
      <c r="A144" s="14"/>
      <c r="B144" s="14"/>
    </row>
    <row r="145" spans="1:2">
      <c r="A145" s="14"/>
      <c r="B145" s="14"/>
    </row>
    <row r="146" spans="1:2">
      <c r="A146" s="14"/>
      <c r="B146" s="14"/>
    </row>
    <row r="147" spans="1:2">
      <c r="A147" s="14"/>
      <c r="B147" s="14"/>
    </row>
    <row r="148" spans="1:2">
      <c r="A148" s="14"/>
      <c r="B148" s="14"/>
    </row>
    <row r="149" spans="1:2">
      <c r="A149" s="14"/>
      <c r="B149" s="14"/>
    </row>
    <row r="150" spans="1:2">
      <c r="A150" s="14"/>
      <c r="B150" s="14"/>
    </row>
    <row r="151" spans="1:2">
      <c r="A151" s="14"/>
      <c r="B151" s="14"/>
    </row>
    <row r="152" spans="1:2">
      <c r="A152" s="14"/>
      <c r="B152" s="14"/>
    </row>
    <row r="153" spans="1:2">
      <c r="A153" s="14"/>
      <c r="B153" s="14"/>
    </row>
    <row r="154" spans="1:2">
      <c r="A154" s="14"/>
      <c r="B154" s="14"/>
    </row>
    <row r="155" spans="1:2">
      <c r="A155" s="14"/>
      <c r="B155" s="14"/>
    </row>
    <row r="156" spans="1:2">
      <c r="A156" s="14"/>
      <c r="B156" s="14"/>
    </row>
    <row r="157" spans="1:2">
      <c r="A157" s="14"/>
      <c r="B157" s="14"/>
    </row>
    <row r="158" spans="1:2">
      <c r="A158" s="14"/>
      <c r="B158" s="14"/>
    </row>
    <row r="159" spans="1:2">
      <c r="A159" s="14"/>
      <c r="B159" s="14"/>
    </row>
    <row r="160" spans="1:2">
      <c r="A160" s="14"/>
      <c r="B160" s="14"/>
    </row>
    <row r="161" spans="1:2">
      <c r="A161" s="14"/>
      <c r="B161" s="14"/>
    </row>
    <row r="162" spans="1:2">
      <c r="A162" s="14"/>
      <c r="B162" s="14"/>
    </row>
    <row r="163" spans="1:2">
      <c r="A163" s="14"/>
      <c r="B163" s="14"/>
    </row>
    <row r="164" spans="1:2">
      <c r="A164" s="14"/>
      <c r="B164" s="14"/>
    </row>
    <row r="165" spans="1:2">
      <c r="A165" s="14"/>
      <c r="B165" s="14"/>
    </row>
    <row r="166" spans="1:2">
      <c r="A166" s="14"/>
      <c r="B166" s="14"/>
    </row>
    <row r="167" spans="1:2">
      <c r="A167" s="14"/>
      <c r="B167" s="14"/>
    </row>
    <row r="168" spans="1:2">
      <c r="A168" s="14"/>
      <c r="B168" s="14"/>
    </row>
    <row r="169" spans="1:2">
      <c r="A169" s="14"/>
      <c r="B169" s="14"/>
    </row>
    <row r="170" spans="1:2">
      <c r="A170" s="14"/>
      <c r="B170" s="14"/>
    </row>
    <row r="171" spans="1:2">
      <c r="A171" s="14"/>
      <c r="B171" s="14"/>
    </row>
    <row r="172" spans="1:2">
      <c r="A172" s="14"/>
      <c r="B172" s="14"/>
    </row>
    <row r="173" spans="1:2">
      <c r="A173" s="14"/>
      <c r="B173" s="14"/>
    </row>
    <row r="174" spans="1:2">
      <c r="A174" s="14"/>
      <c r="B174" s="14"/>
    </row>
    <row r="175" spans="1:2">
      <c r="A175" s="14"/>
      <c r="B175" s="14"/>
    </row>
    <row r="176" spans="1:2">
      <c r="A176" s="14"/>
      <c r="B176" s="14"/>
    </row>
    <row r="177" spans="1:2">
      <c r="A177" s="14"/>
      <c r="B177" s="14"/>
    </row>
    <row r="178" spans="1:2">
      <c r="A178" s="14"/>
      <c r="B178" s="14"/>
    </row>
    <row r="179" spans="1:2">
      <c r="A179" s="14"/>
      <c r="B179" s="14"/>
    </row>
    <row r="180" spans="1:2">
      <c r="A180" s="14"/>
      <c r="B180" s="14"/>
    </row>
    <row r="181" spans="1:2">
      <c r="A181" s="14"/>
      <c r="B181" s="14"/>
    </row>
    <row r="182" spans="1:2">
      <c r="A182" s="14"/>
      <c r="B182" s="14"/>
    </row>
    <row r="183" spans="1:2">
      <c r="A183" s="14"/>
      <c r="B183" s="14"/>
    </row>
    <row r="184" spans="1:2">
      <c r="A184" s="14"/>
      <c r="B184" s="14"/>
    </row>
    <row r="185" spans="1:2">
      <c r="A185" s="14"/>
      <c r="B185" s="14"/>
    </row>
    <row r="186" spans="1:2">
      <c r="A186" s="14"/>
      <c r="B186" s="14"/>
    </row>
    <row r="187" spans="1:2">
      <c r="A187" s="14"/>
      <c r="B187" s="14"/>
    </row>
    <row r="188" spans="1:2">
      <c r="A188" s="14"/>
      <c r="B188" s="14"/>
    </row>
    <row r="189" spans="1:2">
      <c r="A189" s="14"/>
      <c r="B189" s="14"/>
    </row>
    <row r="190" spans="1:2">
      <c r="A190" s="14"/>
      <c r="B190" s="14"/>
    </row>
    <row r="191" spans="1:2">
      <c r="A191" s="14"/>
      <c r="B191" s="14"/>
    </row>
    <row r="192" spans="1:2">
      <c r="A192" s="14"/>
      <c r="B192" s="14"/>
    </row>
    <row r="193" spans="1:2">
      <c r="A193" s="14"/>
      <c r="B193" s="14"/>
    </row>
    <row r="194" spans="1:2">
      <c r="A194" s="14"/>
      <c r="B194" s="14"/>
    </row>
    <row r="195" spans="1:2">
      <c r="A195" s="14"/>
      <c r="B195" s="14"/>
    </row>
    <row r="196" spans="1:2">
      <c r="A196" s="14"/>
      <c r="B196" s="14"/>
    </row>
    <row r="197" spans="1:2">
      <c r="A197" s="14"/>
      <c r="B197" s="14"/>
    </row>
    <row r="198" spans="1:2">
      <c r="A198" s="14"/>
      <c r="B198" s="14"/>
    </row>
    <row r="199" spans="1:2">
      <c r="A199" s="14"/>
      <c r="B199" s="14"/>
    </row>
    <row r="200" spans="1:2">
      <c r="A200" s="14"/>
      <c r="B200" s="14"/>
    </row>
    <row r="201" spans="1:2">
      <c r="A201" s="14"/>
      <c r="B201" s="14"/>
    </row>
    <row r="202" spans="1:2">
      <c r="A202" s="14"/>
      <c r="B202" s="14"/>
    </row>
    <row r="203" spans="1:2">
      <c r="A203" s="14"/>
      <c r="B203" s="14"/>
    </row>
    <row r="204" spans="1:2">
      <c r="A204" s="14"/>
      <c r="B204" s="14"/>
    </row>
    <row r="205" spans="1:2">
      <c r="A205" s="14"/>
      <c r="B205" s="14"/>
    </row>
    <row r="206" spans="1:2">
      <c r="A206" s="14"/>
      <c r="B206" s="14"/>
    </row>
    <row r="207" spans="1:2">
      <c r="A207" s="14"/>
      <c r="B207" s="14"/>
    </row>
    <row r="208" spans="1:2">
      <c r="A208" s="14"/>
      <c r="B208" s="14"/>
    </row>
    <row r="209" spans="1:2">
      <c r="A209" s="14"/>
      <c r="B209" s="14"/>
    </row>
    <row r="210" spans="1:2">
      <c r="A210" s="14"/>
      <c r="B210" s="14"/>
    </row>
    <row r="211" spans="1:2">
      <c r="A211" s="14"/>
      <c r="B211" s="14"/>
    </row>
    <row r="212" spans="1:2">
      <c r="A212" s="14"/>
      <c r="B212" s="14"/>
    </row>
    <row r="213" spans="1:2">
      <c r="A213" s="14"/>
      <c r="B213" s="14"/>
    </row>
    <row r="214" spans="1:2">
      <c r="A214" s="14"/>
      <c r="B214" s="14"/>
    </row>
    <row r="215" spans="1:2">
      <c r="A215" s="14"/>
      <c r="B215" s="14"/>
    </row>
    <row r="216" spans="1:2">
      <c r="A216" s="14"/>
      <c r="B216" s="14"/>
    </row>
    <row r="217" spans="1:2">
      <c r="A217" s="14"/>
      <c r="B217" s="14"/>
    </row>
    <row r="218" spans="1:2">
      <c r="A218" s="14"/>
      <c r="B218" s="14"/>
    </row>
    <row r="219" spans="1:2">
      <c r="A219" s="14"/>
      <c r="B219" s="14"/>
    </row>
    <row r="220" spans="1:2">
      <c r="A220" s="14"/>
      <c r="B220" s="14"/>
    </row>
    <row r="221" spans="1:2">
      <c r="A221" s="14"/>
      <c r="B221" s="14"/>
    </row>
    <row r="222" spans="1:2">
      <c r="A222" s="14"/>
      <c r="B222" s="14"/>
    </row>
    <row r="223" spans="1:2">
      <c r="A223" s="14"/>
      <c r="B223" s="14"/>
    </row>
    <row r="224" spans="1:2">
      <c r="A224" s="14"/>
      <c r="B224" s="14"/>
    </row>
    <row r="225" spans="1:2">
      <c r="A225" s="14"/>
      <c r="B225" s="14"/>
    </row>
    <row r="226" spans="1:2">
      <c r="A226" s="14"/>
      <c r="B226" s="14"/>
    </row>
    <row r="227" spans="1:2">
      <c r="A227" s="14"/>
      <c r="B227" s="14"/>
    </row>
    <row r="228" spans="1:2">
      <c r="A228" s="14"/>
      <c r="B228" s="14"/>
    </row>
    <row r="229" spans="1:2">
      <c r="A229" s="14"/>
      <c r="B229" s="14"/>
    </row>
    <row r="230" spans="1:2">
      <c r="A230" s="14"/>
      <c r="B230" s="14"/>
    </row>
    <row r="231" spans="1:2">
      <c r="A231" s="14"/>
      <c r="B231" s="14"/>
    </row>
    <row r="232" spans="1:2">
      <c r="A232" s="14"/>
      <c r="B232" s="14"/>
    </row>
    <row r="233" spans="1:2">
      <c r="A233" s="14"/>
      <c r="B233" s="14"/>
    </row>
    <row r="234" spans="1:2">
      <c r="A234" s="14"/>
      <c r="B234" s="14"/>
    </row>
    <row r="235" spans="1:2">
      <c r="A235" s="14"/>
      <c r="B235" s="14"/>
    </row>
    <row r="236" spans="1:2">
      <c r="A236" s="14"/>
      <c r="B236" s="14"/>
    </row>
    <row r="237" spans="1:2">
      <c r="A237" s="14"/>
      <c r="B237" s="14"/>
    </row>
    <row r="238" spans="1:2">
      <c r="A238" s="14"/>
      <c r="B238" s="14"/>
    </row>
    <row r="239" spans="1:2">
      <c r="A239" s="14"/>
      <c r="B239" s="14"/>
    </row>
    <row r="240" spans="1:2">
      <c r="A240" s="14"/>
      <c r="B240" s="14"/>
    </row>
    <row r="241" spans="1:2">
      <c r="A241" s="14"/>
      <c r="B241" s="14"/>
    </row>
    <row r="242" spans="1:2">
      <c r="A242" s="14"/>
      <c r="B242" s="14"/>
    </row>
    <row r="243" spans="1:2">
      <c r="A243" s="14"/>
      <c r="B243" s="14"/>
    </row>
    <row r="244" spans="1:2">
      <c r="A244" s="14"/>
      <c r="B244" s="14"/>
    </row>
    <row r="245" spans="1:2">
      <c r="A245" s="14"/>
      <c r="B245" s="14"/>
    </row>
    <row r="246" spans="1:2">
      <c r="A246" s="14"/>
      <c r="B246" s="14"/>
    </row>
    <row r="247" spans="1:2">
      <c r="A247" s="14"/>
      <c r="B247" s="14"/>
    </row>
    <row r="248" spans="1:2">
      <c r="A248" s="14"/>
      <c r="B248" s="14"/>
    </row>
    <row r="249" spans="1:2">
      <c r="A249" s="14"/>
      <c r="B249" s="14"/>
    </row>
    <row r="250" spans="1:2">
      <c r="A250" s="14"/>
      <c r="B250" s="14"/>
    </row>
    <row r="251" spans="1:2">
      <c r="A251" s="14"/>
      <c r="B251" s="14"/>
    </row>
    <row r="252" spans="1:2">
      <c r="A252" s="14"/>
      <c r="B252" s="14"/>
    </row>
    <row r="253" spans="1:2">
      <c r="A253" s="14"/>
      <c r="B253" s="14"/>
    </row>
    <row r="254" spans="1:2">
      <c r="A254" s="14"/>
      <c r="B254" s="14"/>
    </row>
    <row r="255" spans="1:2">
      <c r="A255" s="14"/>
      <c r="B255" s="14"/>
    </row>
    <row r="256" spans="1:2">
      <c r="A256" s="14"/>
      <c r="B256" s="14"/>
    </row>
    <row r="257" spans="1:2">
      <c r="A257" s="14"/>
      <c r="B257" s="14"/>
    </row>
    <row r="258" spans="1:2">
      <c r="A258" s="14"/>
      <c r="B258" s="14"/>
    </row>
    <row r="259" spans="1:2">
      <c r="A259" s="14"/>
      <c r="B259" s="14"/>
    </row>
    <row r="260" spans="1:2">
      <c r="A260" s="14"/>
      <c r="B260" s="14"/>
    </row>
    <row r="261" spans="1:2">
      <c r="A261" s="14"/>
      <c r="B261" s="14"/>
    </row>
    <row r="262" spans="1:2">
      <c r="A262" s="14"/>
      <c r="B262" s="14"/>
    </row>
    <row r="263" spans="1:2">
      <c r="A263" s="14"/>
      <c r="B263" s="14"/>
    </row>
    <row r="264" spans="1:2">
      <c r="A264" s="14"/>
      <c r="B264" s="14"/>
    </row>
    <row r="265" spans="1:2">
      <c r="A265" s="14"/>
      <c r="B265" s="14"/>
    </row>
    <row r="266" spans="1:2">
      <c r="A266" s="14"/>
      <c r="B266" s="14"/>
    </row>
    <row r="267" spans="1:2">
      <c r="A267" s="14"/>
      <c r="B267" s="14"/>
    </row>
    <row r="268" spans="1:2">
      <c r="A268" s="14"/>
      <c r="B268" s="14"/>
    </row>
    <row r="269" spans="1:2">
      <c r="A269" s="14"/>
      <c r="B269" s="14"/>
    </row>
    <row r="270" spans="1:2">
      <c r="A270" s="14"/>
      <c r="B270" s="14"/>
    </row>
    <row r="271" spans="1:2">
      <c r="A271" s="14"/>
      <c r="B271" s="14"/>
    </row>
    <row r="272" spans="1:2">
      <c r="A272" s="14"/>
      <c r="B272" s="14"/>
    </row>
    <row r="273" spans="1:2">
      <c r="A273" s="14"/>
      <c r="B273" s="14"/>
    </row>
    <row r="274" spans="1:2">
      <c r="A274" s="14"/>
      <c r="B274" s="14"/>
    </row>
    <row r="275" spans="1:2">
      <c r="A275" s="14"/>
      <c r="B275" s="14"/>
    </row>
    <row r="276" spans="1:2">
      <c r="A276" s="14"/>
      <c r="B276" s="14"/>
    </row>
    <row r="277" spans="1:2">
      <c r="A277" s="14"/>
      <c r="B277" s="14"/>
    </row>
    <row r="278" spans="1:2">
      <c r="A278" s="14"/>
      <c r="B278" s="14"/>
    </row>
    <row r="279" spans="1:2">
      <c r="A279" s="14"/>
      <c r="B279" s="14"/>
    </row>
    <row r="280" spans="1:2">
      <c r="A280" s="14"/>
      <c r="B280" s="14"/>
    </row>
    <row r="281" spans="1:2">
      <c r="A281" s="14"/>
      <c r="B281" s="14"/>
    </row>
    <row r="282" spans="1:2">
      <c r="A282" s="14"/>
      <c r="B282" s="14"/>
    </row>
    <row r="283" spans="1:2">
      <c r="A283" s="14"/>
      <c r="B283" s="14"/>
    </row>
    <row r="284" spans="1:2">
      <c r="A284" s="14"/>
      <c r="B284" s="14"/>
    </row>
    <row r="285" spans="1:2">
      <c r="A285" s="14"/>
      <c r="B285" s="14"/>
    </row>
    <row r="286" spans="1:2">
      <c r="A286" s="14"/>
      <c r="B286" s="14"/>
    </row>
    <row r="287" spans="1:2">
      <c r="A287" s="14"/>
      <c r="B287" s="14"/>
    </row>
    <row r="288" spans="1:2">
      <c r="A288" s="14"/>
      <c r="B288" s="14"/>
    </row>
    <row r="289" spans="1:2">
      <c r="A289" s="14"/>
      <c r="B289" s="14"/>
    </row>
    <row r="290" spans="1:2">
      <c r="A290" s="14"/>
      <c r="B290" s="14"/>
    </row>
    <row r="291" spans="1:2">
      <c r="A291" s="14"/>
      <c r="B291" s="14"/>
    </row>
    <row r="292" spans="1:2">
      <c r="A292" s="14"/>
      <c r="B292" s="14"/>
    </row>
    <row r="293" spans="1:2">
      <c r="A293" s="14"/>
      <c r="B293" s="14"/>
    </row>
    <row r="294" spans="1:2">
      <c r="A294" s="14"/>
      <c r="B294" s="14"/>
    </row>
    <row r="295" spans="1:2">
      <c r="A295" s="14"/>
      <c r="B295" s="14"/>
    </row>
    <row r="296" spans="1:2">
      <c r="A296" s="14"/>
      <c r="B296" s="14"/>
    </row>
    <row r="297" spans="1:2">
      <c r="A297" s="14"/>
      <c r="B297" s="14"/>
    </row>
    <row r="298" spans="1:2">
      <c r="A298" s="14"/>
      <c r="B298" s="14"/>
    </row>
    <row r="299" spans="1:2">
      <c r="A299" s="14"/>
      <c r="B299" s="14"/>
    </row>
    <row r="300" spans="1:2">
      <c r="A300" s="14"/>
      <c r="B300" s="14"/>
    </row>
    <row r="301" spans="1:2">
      <c r="A301" s="14"/>
      <c r="B301" s="14"/>
    </row>
    <row r="302" spans="1:2">
      <c r="A302" s="14"/>
      <c r="B302" s="14"/>
    </row>
    <row r="303" spans="1:2">
      <c r="A303" s="14"/>
      <c r="B303" s="14"/>
    </row>
    <row r="304" spans="1:2">
      <c r="A304" s="14"/>
      <c r="B304" s="14"/>
    </row>
    <row r="305" spans="1:2">
      <c r="A305" s="14"/>
      <c r="B305" s="14"/>
    </row>
    <row r="306" spans="1:2">
      <c r="A306" s="14"/>
      <c r="B306" s="14"/>
    </row>
    <row r="307" spans="1:2">
      <c r="A307" s="14"/>
      <c r="B307" s="14"/>
    </row>
    <row r="308" spans="1:2">
      <c r="A308" s="14"/>
      <c r="B308" s="14"/>
    </row>
    <row r="309" spans="1:2">
      <c r="A309" s="14"/>
      <c r="B309" s="14"/>
    </row>
  </sheetData>
  <mergeCells count="23">
    <mergeCell ref="F11:G11"/>
    <mergeCell ref="E2:G2"/>
    <mergeCell ref="E3:G3"/>
    <mergeCell ref="E4:G4"/>
    <mergeCell ref="E5:G5"/>
    <mergeCell ref="H28:H29"/>
    <mergeCell ref="C28:C29"/>
    <mergeCell ref="D28:G28"/>
    <mergeCell ref="F13:G13"/>
    <mergeCell ref="C14:E14"/>
    <mergeCell ref="D21:F21"/>
    <mergeCell ref="D20:F20"/>
    <mergeCell ref="C23:D23"/>
    <mergeCell ref="C18:E18"/>
    <mergeCell ref="C25:G25"/>
    <mergeCell ref="A26:G26"/>
    <mergeCell ref="E109:F109"/>
    <mergeCell ref="A33:G33"/>
    <mergeCell ref="B28:B29"/>
    <mergeCell ref="A100:C100"/>
    <mergeCell ref="A32:G32"/>
    <mergeCell ref="A49:G49"/>
    <mergeCell ref="A28:A29"/>
  </mergeCells>
  <phoneticPr fontId="3" type="noConversion"/>
  <pageMargins left="0.39370078740157483" right="0.27559055118110237" top="1.1811023622047245" bottom="0.19685039370078741" header="0.39370078740157483" footer="0.19685039370078741"/>
  <pageSetup paperSize="9" scale="58" orientation="landscape" r:id="rId1"/>
  <headerFooter alignWithMargins="0"/>
  <rowBreaks count="2" manualBreakCount="2">
    <brk id="35" max="7" man="1"/>
    <brk id="6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ЗВІТ за 9-ть місяців 2024</vt:lpstr>
      <vt:lpstr>'ЗВІТ за 9-ть місяців 2024'!Заголовки_для_печати</vt:lpstr>
      <vt:lpstr>'ЗВІТ за 9-ть місяців 2024'!Область_печати</vt:lpstr>
    </vt:vector>
  </TitlesOfParts>
  <Company>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</dc:creator>
  <cp:lastModifiedBy>user</cp:lastModifiedBy>
  <cp:lastPrinted>2024-11-08T08:44:32Z</cp:lastPrinted>
  <dcterms:created xsi:type="dcterms:W3CDTF">2003-03-13T16:00:22Z</dcterms:created>
  <dcterms:modified xsi:type="dcterms:W3CDTF">2024-11-08T08:45:24Z</dcterms:modified>
</cp:coreProperties>
</file>