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520" windowHeight="11640" tabRatio="837"/>
  </bookViews>
  <sheets>
    <sheet name="I. Фін план" sheetId="20" r:id="rId1"/>
    <sheet name="1.1. Інша інфо_1" sheetId="10" r:id="rId2"/>
    <sheet name="1.2. Інша інфо_2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'1.1. Інша інфо_1'!$A$40:$M$40</definedName>
    <definedName name="_xlnm.Print_Area" localSheetId="2">'1.2. Інша інфо_2'!#REF!</definedName>
    <definedName name="_xlnm.Print_Area" localSheetId="0">'I. Фін план'!$A$2:$H$112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F47" i="20"/>
  <c r="E59"/>
  <c r="E76" s="1"/>
  <c r="E48"/>
  <c r="E41"/>
  <c r="C41"/>
  <c r="D41"/>
  <c r="C37"/>
  <c r="D37"/>
  <c r="C35"/>
  <c r="D35"/>
  <c r="D50" s="1"/>
  <c r="D99" s="1"/>
  <c r="D101" s="1"/>
  <c r="D76"/>
  <c r="E37"/>
  <c r="F37" s="1"/>
  <c r="E35"/>
  <c r="F52"/>
  <c r="F53"/>
  <c r="F54"/>
  <c r="F55"/>
  <c r="F56"/>
  <c r="F57"/>
  <c r="F58"/>
  <c r="F60"/>
  <c r="F61"/>
  <c r="F62"/>
  <c r="F63"/>
  <c r="F65"/>
  <c r="F68"/>
  <c r="F69"/>
  <c r="D70"/>
  <c r="E72"/>
  <c r="D72"/>
  <c r="E73"/>
  <c r="D73"/>
  <c r="E74"/>
  <c r="D74"/>
  <c r="F79"/>
  <c r="F80"/>
  <c r="F81"/>
  <c r="F83"/>
  <c r="F85"/>
  <c r="F87"/>
  <c r="D100"/>
  <c r="F36"/>
  <c r="F38"/>
  <c r="F39"/>
  <c r="F41"/>
  <c r="F42"/>
  <c r="F43"/>
  <c r="F44"/>
  <c r="F45"/>
  <c r="F46"/>
  <c r="F48"/>
  <c r="F49"/>
  <c r="C72"/>
  <c r="C73"/>
  <c r="H73" s="1"/>
  <c r="C74"/>
  <c r="C76"/>
  <c r="G73"/>
  <c r="H52"/>
  <c r="H53"/>
  <c r="H54"/>
  <c r="H55"/>
  <c r="H56"/>
  <c r="H57"/>
  <c r="H58"/>
  <c r="H59"/>
  <c r="H60"/>
  <c r="H61"/>
  <c r="H62"/>
  <c r="H63"/>
  <c r="H65"/>
  <c r="C70"/>
  <c r="C100" s="1"/>
  <c r="G52"/>
  <c r="G53"/>
  <c r="G54"/>
  <c r="G55"/>
  <c r="G56"/>
  <c r="G57"/>
  <c r="G58"/>
  <c r="G59"/>
  <c r="G60"/>
  <c r="G61"/>
  <c r="G62"/>
  <c r="G63"/>
  <c r="G65"/>
  <c r="H35"/>
  <c r="H36"/>
  <c r="H37"/>
  <c r="H38"/>
  <c r="H39"/>
  <c r="H41"/>
  <c r="H42"/>
  <c r="H43"/>
  <c r="H45"/>
  <c r="H46"/>
  <c r="C50"/>
  <c r="C99" s="1"/>
  <c r="G35"/>
  <c r="G36"/>
  <c r="G37"/>
  <c r="G38"/>
  <c r="G39"/>
  <c r="G41"/>
  <c r="G42"/>
  <c r="G43"/>
  <c r="G45"/>
  <c r="G46"/>
  <c r="F35" l="1"/>
  <c r="G74"/>
  <c r="G72"/>
  <c r="H74"/>
  <c r="H72"/>
  <c r="F59"/>
  <c r="E70"/>
  <c r="G70" s="1"/>
  <c r="F73"/>
  <c r="F72"/>
  <c r="F76"/>
  <c r="C77"/>
  <c r="D77"/>
  <c r="F74"/>
  <c r="E77"/>
  <c r="F77" s="1"/>
  <c r="E50"/>
  <c r="G76"/>
  <c r="C101"/>
  <c r="H76"/>
  <c r="E99"/>
  <c r="F50"/>
  <c r="G50"/>
  <c r="H50"/>
  <c r="F70" l="1"/>
  <c r="H70"/>
  <c r="G77"/>
  <c r="E100"/>
  <c r="G100" s="1"/>
  <c r="H77"/>
  <c r="H99"/>
  <c r="F99"/>
  <c r="E101"/>
  <c r="G99"/>
  <c r="F100"/>
  <c r="H100" l="1"/>
</calcChain>
</file>

<file path=xl/sharedStrings.xml><?xml version="1.0" encoding="utf-8"?>
<sst xmlns="http://schemas.openxmlformats.org/spreadsheetml/2006/main" count="135" uniqueCount="131">
  <si>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</si>
  <si>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</si>
  <si>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</si>
  <si>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</si>
  <si>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</si>
  <si>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</si>
  <si>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</si>
  <si>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</si>
  <si>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</si>
  <si>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</si>
  <si>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</si>
  <si>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</si>
  <si>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</si>
  <si>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</si>
  <si>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</si>
  <si>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</si>
  <si>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модернізація, модифікація (добудова, дообладнання, реконструкція) основних засобів</t>
  </si>
  <si>
    <t>Середньооблікова кількість штатних працівників</t>
  </si>
  <si>
    <t>Усього витрат</t>
  </si>
  <si>
    <t>за КОАТУУ</t>
  </si>
  <si>
    <t>за КОПФГ</t>
  </si>
  <si>
    <t xml:space="preserve">за ЄДРПОУ 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</si>
  <si>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</si>
  <si>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</si>
  <si>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</si>
  <si>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</si>
  <si>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капітальний ремонт</t>
  </si>
  <si>
    <t>Інші витрати (розшифрувати)</t>
  </si>
  <si>
    <t>Керівник</t>
  </si>
  <si>
    <t>Х</t>
  </si>
  <si>
    <t>Одиниця виміру, грн.</t>
  </si>
  <si>
    <t>I. Фінансові результати</t>
  </si>
  <si>
    <t>Проект</t>
  </si>
  <si>
    <t>Попередній</t>
  </si>
  <si>
    <t>Уточнений</t>
  </si>
  <si>
    <t>Зміни</t>
  </si>
  <si>
    <t>зробити позначку "Х"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</si>
  <si>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</si>
  <si>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</si>
  <si>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</si>
  <si>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</si>
  <si>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</si>
  <si>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</si>
  <si>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</si>
  <si>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</si>
  <si>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</si>
  <si>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</si>
  <si>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</si>
  <si>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</si>
  <si>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</si>
  <si>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</si>
  <si>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</si>
  <si>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</si>
  <si>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</si>
  <si>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</si>
  <si>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</si>
  <si>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</si>
  <si>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</si>
  <si>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</si>
  <si>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</si>
  <si>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</si>
  <si>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</si>
  <si>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</si>
  <si>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</si>
  <si>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</si>
  <si>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</si>
  <si>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</si>
  <si>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</si>
  <si>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</si>
  <si>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Інші доходи від операційної діяльності, в т.ч.: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</si>
  <si>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</si>
  <si>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</si>
  <si>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</si>
  <si>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</si>
  <si>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</si>
  <si>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</si>
  <si>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</si>
  <si>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</si>
  <si>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</si>
  <si>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комунальна</t>
  </si>
  <si>
    <t>Міністерство охорони здоров'я</t>
  </si>
  <si>
    <t>Охорона здоров'я</t>
  </si>
  <si>
    <t>Інші операційні витрати (розшифрувати*)Податки</t>
  </si>
  <si>
    <t>х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</si>
  <si>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</si>
  <si>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</si>
  <si>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</si>
  <si>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</si>
  <si>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від платних послуг</t>
  </si>
  <si>
    <t>дохід від операційної оренди активів</t>
  </si>
  <si>
    <t xml:space="preserve">Комунальне некомерційне підприємство "Рахівська районна лікарня "  Рахівської міської ради </t>
  </si>
  <si>
    <t>Закарпатська область м.Рахів</t>
  </si>
  <si>
    <t>86.22</t>
  </si>
  <si>
    <t>Директор - Симулик Володимир Корнелійович</t>
  </si>
  <si>
    <t>Надходження відсотків від банку за тимчасове користування коштами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</si>
  <si>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</si>
  <si>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</si>
  <si>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</si>
  <si>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</si>
  <si>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</si>
  <si>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t>Код рядка</t>
  </si>
  <si>
    <t>план</t>
  </si>
  <si>
    <t>факт</t>
  </si>
  <si>
    <t>відхилення,   +/-</t>
  </si>
  <si>
    <t>виконання,   %</t>
  </si>
  <si>
    <t>на фінансування місцевих програм</t>
  </si>
  <si>
    <t>План на рік</t>
  </si>
  <si>
    <t>виконання до річного плану ,   %</t>
  </si>
  <si>
    <t>Нерозподілені доходи. (Залишок коштів на початок року)</t>
  </si>
  <si>
    <t>Нерозподілені доходи. (Залишок коштів на кінець періоду)</t>
  </si>
  <si>
    <t>Благодійна допомога</t>
  </si>
  <si>
    <t>Компенсація за комунальні платежі від орендарів</t>
  </si>
  <si>
    <t>Витрати</t>
  </si>
  <si>
    <t xml:space="preserve">Інші доходи </t>
  </si>
  <si>
    <t xml:space="preserve"> відшкодування виплат</t>
  </si>
  <si>
    <t>Повернення коштів до бюджету за відшкодування, за минулий рік, комунальних витрат орендарями</t>
  </si>
  <si>
    <t>Разом (сума рядків 100,110,120,130, 140,)</t>
  </si>
  <si>
    <t>Разом (сума рядків 200 - 321)</t>
  </si>
  <si>
    <t>(в грн.)</t>
  </si>
  <si>
    <t>Дохід з державного бюджету за цільовими програмами</t>
  </si>
  <si>
    <r>
      <t>ЗВІТ про виконання фінансового плану підприємства станом на 01.04. 2024 року</t>
    </r>
    <r>
      <rPr>
        <b/>
        <u/>
        <sz val="14"/>
        <rFont val="Times New Roman"/>
        <family val="1"/>
        <charset val="204"/>
      </rPr>
      <t xml:space="preserve"> </t>
    </r>
  </si>
  <si>
    <t>Звітний період (за І-ий кватрал)</t>
  </si>
  <si>
    <t>Надходження коштів курсової різниці від продажу іноземної валюти</t>
  </si>
  <si>
    <t>В.п. міського голови,</t>
  </si>
  <si>
    <t>секретар ради та виконкому</t>
  </si>
  <si>
    <t>Євген МОЛНАР</t>
  </si>
  <si>
    <t>Додаток</t>
  </si>
  <si>
    <t>до рішення міської ради</t>
  </si>
  <si>
    <t>__-ої сесії 8-го скликання</t>
  </si>
  <si>
    <t>від __,__,2024 р. №___</t>
  </si>
  <si>
    <t xml:space="preserve"> </t>
  </si>
</sst>
</file>

<file path=xl/styles.xml><?xml version="1.0" encoding="utf-8"?>
<styleSheet xmlns="http://schemas.openxmlformats.org/spreadsheetml/2006/main">
  <numFmts count="16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_);_(@_)"/>
    <numFmt numFmtId="178" formatCode="_(* #,##0.00_);_(* \(#,##0.00\);_(* &quot;-&quot;_);_(@_)"/>
    <numFmt numFmtId="179" formatCode="_-* #,##0.0\ _г_р_н_._-;\-* #,##0.0\ _г_р_н_._-;_-* &quot;-&quot;?\ _г_р_н_._-;_-@_-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4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1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0" fillId="0" borderId="0"/>
    <xf numFmtId="0" fontId="10" fillId="0" borderId="0"/>
    <xf numFmtId="0" fontId="2" fillId="24" borderId="9" applyNumberFormat="0" applyFont="0" applyAlignment="0" applyProtection="0"/>
    <xf numFmtId="4" fontId="47" fillId="25" borderId="3">
      <alignment horizontal="right" vertical="center"/>
      <protection locked="0"/>
    </xf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2" fontId="10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4" borderId="9" applyNumberFormat="0" applyFont="0" applyAlignment="0" applyProtection="0"/>
    <xf numFmtId="0" fontId="10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3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6" fontId="65" fillId="22" borderId="12" applyFill="0" applyBorder="0">
      <alignment horizontal="center" vertical="center" wrapText="1"/>
      <protection locked="0"/>
    </xf>
    <xf numFmtId="171" fontId="66" fillId="0" borderId="0">
      <alignment wrapText="1"/>
    </xf>
    <xf numFmtId="171" fontId="33" fillId="0" borderId="0">
      <alignment wrapText="1"/>
    </xf>
  </cellStyleXfs>
  <cellXfs count="155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0" fontId="5" fillId="0" borderId="0" xfId="0" applyNumberFormat="1" applyFont="1" applyAlignment="1">
      <alignment horizontal="right" vertical="center" wrapText="1"/>
    </xf>
    <xf numFmtId="170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169" fontId="5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68" fillId="0" borderId="13" xfId="0" applyFont="1" applyBorder="1" applyAlignment="1">
      <alignment vertical="center"/>
    </xf>
    <xf numFmtId="0" fontId="68" fillId="0" borderId="14" xfId="0" applyFont="1" applyBorder="1" applyAlignment="1">
      <alignment vertical="center"/>
    </xf>
    <xf numFmtId="0" fontId="68" fillId="0" borderId="3" xfId="0" applyFont="1" applyBorder="1" applyAlignment="1">
      <alignment vertical="center"/>
    </xf>
    <xf numFmtId="0" fontId="68" fillId="0" borderId="13" xfId="0" applyFont="1" applyBorder="1" applyAlignment="1">
      <alignment vertical="center" wrapText="1"/>
    </xf>
    <xf numFmtId="0" fontId="68" fillId="0" borderId="14" xfId="0" applyFont="1" applyBorder="1" applyAlignment="1">
      <alignment vertical="center" wrapText="1"/>
    </xf>
    <xf numFmtId="0" fontId="68" fillId="0" borderId="15" xfId="0" applyFont="1" applyBorder="1" applyAlignment="1">
      <alignment vertical="center" wrapText="1"/>
    </xf>
    <xf numFmtId="0" fontId="68" fillId="0" borderId="16" xfId="0" applyFont="1" applyBorder="1" applyAlignment="1">
      <alignment vertical="center"/>
    </xf>
    <xf numFmtId="0" fontId="68" fillId="0" borderId="17" xfId="0" applyFont="1" applyBorder="1" applyAlignment="1">
      <alignment horizontal="left" vertical="center" wrapText="1"/>
    </xf>
    <xf numFmtId="0" fontId="68" fillId="0" borderId="3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 wrapText="1"/>
    </xf>
    <xf numFmtId="0" fontId="68" fillId="0" borderId="3" xfId="0" applyFont="1" applyBorder="1" applyAlignment="1">
      <alignment vertical="center" wrapText="1"/>
    </xf>
    <xf numFmtId="49" fontId="68" fillId="0" borderId="3" xfId="0" applyNumberFormat="1" applyFont="1" applyBorder="1" applyAlignment="1">
      <alignment horizontal="center" vertical="center"/>
    </xf>
    <xf numFmtId="2" fontId="68" fillId="0" borderId="3" xfId="0" applyNumberFormat="1" applyFont="1" applyBorder="1" applyAlignment="1">
      <alignment horizontal="center" vertical="center"/>
    </xf>
    <xf numFmtId="0" fontId="69" fillId="0" borderId="13" xfId="0" applyFont="1" applyBorder="1" applyAlignment="1">
      <alignment horizontal="left" vertical="center" wrapText="1"/>
    </xf>
    <xf numFmtId="0" fontId="71" fillId="0" borderId="3" xfId="0" applyFont="1" applyBorder="1" applyAlignment="1">
      <alignment horizontal="left" vertical="center" wrapText="1"/>
    </xf>
    <xf numFmtId="0" fontId="71" fillId="0" borderId="3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177" fontId="4" fillId="22" borderId="3" xfId="0" applyNumberFormat="1" applyFont="1" applyFill="1" applyBorder="1" applyAlignment="1">
      <alignment horizontal="center" vertical="center" wrapText="1"/>
    </xf>
    <xf numFmtId="177" fontId="5" fillId="22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6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6" fillId="22" borderId="3" xfId="0" quotePrefix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71" fillId="22" borderId="3" xfId="0" applyFont="1" applyFill="1" applyBorder="1" applyAlignment="1">
      <alignment horizontal="left" vertical="center" wrapText="1"/>
    </xf>
    <xf numFmtId="0" fontId="71" fillId="22" borderId="3" xfId="0" quotePrefix="1" applyFont="1" applyFill="1" applyBorder="1" applyAlignment="1">
      <alignment horizontal="center" vertical="center"/>
    </xf>
    <xf numFmtId="177" fontId="71" fillId="22" borderId="3" xfId="0" applyNumberFormat="1" applyFont="1" applyFill="1" applyBorder="1" applyAlignment="1">
      <alignment horizontal="center" vertical="center" wrapText="1"/>
    </xf>
    <xf numFmtId="179" fontId="4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8" fontId="5" fillId="22" borderId="3" xfId="0" applyNumberFormat="1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left" vertical="center" wrapText="1"/>
    </xf>
    <xf numFmtId="0" fontId="71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71" fillId="0" borderId="17" xfId="0" applyFont="1" applyBorder="1" applyAlignment="1">
      <alignment horizontal="center" vertical="center" wrapText="1"/>
    </xf>
    <xf numFmtId="177" fontId="4" fillId="22" borderId="17" xfId="0" applyNumberFormat="1" applyFont="1" applyFill="1" applyBorder="1" applyAlignment="1">
      <alignment horizontal="center" vertical="center" wrapText="1"/>
    </xf>
    <xf numFmtId="177" fontId="5" fillId="22" borderId="17" xfId="0" applyNumberFormat="1" applyFont="1" applyFill="1" applyBorder="1" applyAlignment="1">
      <alignment horizontal="center" vertical="center" wrapText="1"/>
    </xf>
    <xf numFmtId="177" fontId="71" fillId="22" borderId="17" xfId="0" applyNumberFormat="1" applyFont="1" applyFill="1" applyBorder="1" applyAlignment="1">
      <alignment horizontal="center" vertical="center" wrapText="1"/>
    </xf>
    <xf numFmtId="179" fontId="4" fillId="22" borderId="17" xfId="0" applyNumberFormat="1" applyFont="1" applyFill="1" applyBorder="1" applyAlignment="1">
      <alignment horizontal="center" vertical="center" wrapText="1"/>
    </xf>
    <xf numFmtId="178" fontId="5" fillId="22" borderId="17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horizontal="left" vertical="center" wrapText="1"/>
    </xf>
    <xf numFmtId="0" fontId="4" fillId="0" borderId="17" xfId="0" quotePrefix="1" applyFont="1" applyBorder="1" applyAlignment="1">
      <alignment horizontal="center" vertical="center"/>
    </xf>
    <xf numFmtId="170" fontId="4" fillId="0" borderId="3" xfId="0" applyNumberFormat="1" applyFont="1" applyBorder="1" applyAlignment="1">
      <alignment horizontal="center" vertical="center" wrapText="1"/>
    </xf>
    <xf numFmtId="170" fontId="4" fillId="2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22" borderId="17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170" fontId="5" fillId="22" borderId="3" xfId="0" applyNumberFormat="1" applyFont="1" applyFill="1" applyBorder="1" applyAlignment="1">
      <alignment horizontal="center" vertical="center" wrapText="1"/>
    </xf>
    <xf numFmtId="170" fontId="4" fillId="22" borderId="13" xfId="0" applyNumberFormat="1" applyFont="1" applyFill="1" applyBorder="1" applyAlignment="1">
      <alignment horizontal="left" vertical="center" wrapText="1"/>
    </xf>
    <xf numFmtId="170" fontId="5" fillId="0" borderId="3" xfId="0" applyNumberFormat="1" applyFont="1" applyBorder="1" applyAlignment="1">
      <alignment horizontal="center" vertical="center"/>
    </xf>
    <xf numFmtId="170" fontId="71" fillId="0" borderId="0" xfId="0" applyNumberFormat="1" applyFont="1" applyAlignment="1">
      <alignment vertical="center"/>
    </xf>
    <xf numFmtId="177" fontId="4" fillId="22" borderId="1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22" borderId="3" xfId="0" applyNumberFormat="1" applyFont="1" applyFill="1" applyBorder="1" applyAlignment="1">
      <alignment horizontal="center" vertical="center" wrapText="1"/>
    </xf>
    <xf numFmtId="4" fontId="5" fillId="22" borderId="17" xfId="0" applyNumberFormat="1" applyFont="1" applyFill="1" applyBorder="1" applyAlignment="1">
      <alignment vertical="center"/>
    </xf>
    <xf numFmtId="4" fontId="5" fillId="22" borderId="13" xfId="0" applyNumberFormat="1" applyFont="1" applyFill="1" applyBorder="1" applyAlignment="1">
      <alignment horizontal="center" vertical="center" wrapText="1"/>
    </xf>
    <xf numFmtId="4" fontId="4" fillId="22" borderId="3" xfId="0" applyNumberFormat="1" applyFont="1" applyFill="1" applyBorder="1" applyAlignment="1">
      <alignment horizontal="center" vertical="center" wrapText="1"/>
    </xf>
    <xf numFmtId="4" fontId="4" fillId="22" borderId="13" xfId="0" applyNumberFormat="1" applyFont="1" applyFill="1" applyBorder="1" applyAlignment="1">
      <alignment horizontal="center" vertical="center" wrapText="1"/>
    </xf>
    <xf numFmtId="4" fontId="5" fillId="22" borderId="17" xfId="0" applyNumberFormat="1" applyFont="1" applyFill="1" applyBorder="1" applyAlignment="1">
      <alignment horizontal="left" vertical="center" wrapText="1"/>
    </xf>
    <xf numFmtId="4" fontId="5" fillId="22" borderId="17" xfId="0" applyNumberFormat="1" applyFont="1" applyFill="1" applyBorder="1" applyAlignment="1">
      <alignment horizontal="center" vertical="center" wrapText="1"/>
    </xf>
    <xf numFmtId="4" fontId="4" fillId="22" borderId="17" xfId="0" applyNumberFormat="1" applyFont="1" applyFill="1" applyBorder="1" applyAlignment="1">
      <alignment horizontal="center" vertical="center" wrapText="1"/>
    </xf>
    <xf numFmtId="4" fontId="4" fillId="22" borderId="1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5" fillId="22" borderId="13" xfId="0" applyNumberFormat="1" applyFont="1" applyFill="1" applyBorder="1" applyAlignment="1">
      <alignment horizontal="left" vertical="center" wrapText="1"/>
    </xf>
    <xf numFmtId="4" fontId="4" fillId="22" borderId="14" xfId="0" applyNumberFormat="1" applyFont="1" applyFill="1" applyBorder="1" applyAlignment="1">
      <alignment horizontal="center" vertical="center" wrapText="1"/>
    </xf>
    <xf numFmtId="4" fontId="71" fillId="0" borderId="3" xfId="0" applyNumberFormat="1" applyFont="1" applyBorder="1" applyAlignment="1">
      <alignment vertical="center"/>
    </xf>
    <xf numFmtId="4" fontId="71" fillId="22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5" fillId="0" borderId="13" xfId="0" applyNumberFormat="1" applyFont="1" applyBorder="1" applyAlignment="1">
      <alignment horizontal="center" vertical="center" wrapText="1"/>
    </xf>
    <xf numFmtId="4" fontId="4" fillId="22" borderId="3" xfId="0" applyNumberFormat="1" applyFont="1" applyFill="1" applyBorder="1" applyAlignment="1">
      <alignment horizontal="left" vertical="center" wrapText="1"/>
    </xf>
    <xf numFmtId="2" fontId="4" fillId="22" borderId="13" xfId="0" applyNumberFormat="1" applyFont="1" applyFill="1" applyBorder="1" applyAlignment="1">
      <alignment horizontal="left" vertical="center" wrapText="1"/>
    </xf>
    <xf numFmtId="178" fontId="5" fillId="22" borderId="17" xfId="0" applyNumberFormat="1" applyFont="1" applyFill="1" applyBorder="1" applyAlignment="1">
      <alignment horizontal="center" vertical="center" wrapText="1"/>
    </xf>
    <xf numFmtId="178" fontId="5" fillId="22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right" vertical="center" wrapText="1"/>
    </xf>
    <xf numFmtId="178" fontId="5" fillId="22" borderId="3" xfId="0" applyNumberFormat="1" applyFont="1" applyFill="1" applyBorder="1" applyAlignment="1">
      <alignment vertical="center"/>
    </xf>
    <xf numFmtId="178" fontId="5" fillId="22" borderId="3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center" vertical="center"/>
    </xf>
    <xf numFmtId="0" fontId="6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3" fillId="22" borderId="0" xfId="0" applyFont="1" applyFill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4" fontId="6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22" borderId="17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left" vertical="center" wrapText="1"/>
    </xf>
    <xf numFmtId="0" fontId="68" fillId="0" borderId="14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 wrapText="1"/>
    </xf>
    <xf numFmtId="0" fontId="70" fillId="0" borderId="14" xfId="0" applyFont="1" applyBorder="1" applyAlignment="1">
      <alignment horizontal="left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2:H311"/>
  <sheetViews>
    <sheetView tabSelected="1" view="pageBreakPreview" zoomScale="70" zoomScaleNormal="70" zoomScaleSheetLayoutView="70" workbookViewId="0">
      <pane xSplit="18672" topLeftCell="K1"/>
      <selection activeCell="E3" sqref="E3"/>
      <selection pane="topRight" activeCell="K52" sqref="K52"/>
    </sheetView>
  </sheetViews>
  <sheetFormatPr defaultColWidth="9.109375" defaultRowHeight="18"/>
  <cols>
    <col min="1" max="1" width="93.109375" style="2" customWidth="1"/>
    <col min="2" max="2" width="14.109375" style="2" customWidth="1"/>
    <col min="3" max="3" width="18.6640625" style="15" customWidth="1"/>
    <col min="4" max="4" width="18.6640625" style="2" customWidth="1"/>
    <col min="5" max="5" width="20.6640625" style="2" customWidth="1"/>
    <col min="6" max="6" width="21.88671875" style="2" customWidth="1"/>
    <col min="7" max="7" width="16.33203125" style="2" customWidth="1"/>
    <col min="8" max="8" width="15.33203125" style="2" customWidth="1"/>
    <col min="9" max="16384" width="9.109375" style="2"/>
  </cols>
  <sheetData>
    <row r="2" spans="1:7" ht="20.399999999999999">
      <c r="C2" s="45"/>
    </row>
    <row r="3" spans="1:7" ht="20.399999999999999">
      <c r="C3" s="45"/>
      <c r="F3" s="134" t="s">
        <v>126</v>
      </c>
      <c r="G3" s="134"/>
    </row>
    <row r="4" spans="1:7" ht="20.399999999999999">
      <c r="C4" s="45"/>
      <c r="F4" s="134" t="s">
        <v>127</v>
      </c>
      <c r="G4" s="134"/>
    </row>
    <row r="5" spans="1:7" ht="20.399999999999999">
      <c r="C5" s="45"/>
      <c r="F5" s="134" t="s">
        <v>128</v>
      </c>
      <c r="G5" s="134"/>
    </row>
    <row r="6" spans="1:7" ht="20.399999999999999">
      <c r="C6" s="45"/>
      <c r="F6" s="134" t="s">
        <v>129</v>
      </c>
      <c r="G6" s="134"/>
    </row>
    <row r="7" spans="1:7">
      <c r="F7" s="11" t="s">
        <v>32</v>
      </c>
      <c r="G7" s="4" t="s">
        <v>83</v>
      </c>
    </row>
    <row r="8" spans="1:7">
      <c r="E8" s="2" t="s">
        <v>130</v>
      </c>
      <c r="F8" s="11" t="s">
        <v>33</v>
      </c>
      <c r="G8" s="4"/>
    </row>
    <row r="9" spans="1:7">
      <c r="F9" s="11" t="s">
        <v>34</v>
      </c>
      <c r="G9" s="4"/>
    </row>
    <row r="10" spans="1:7">
      <c r="F10" s="11" t="s">
        <v>35</v>
      </c>
      <c r="G10" s="4"/>
    </row>
    <row r="11" spans="1:7">
      <c r="F11" s="142" t="s">
        <v>36</v>
      </c>
      <c r="G11" s="143"/>
    </row>
    <row r="12" spans="1:7" ht="1.5" customHeight="1"/>
    <row r="13" spans="1:7">
      <c r="C13" s="16"/>
      <c r="F13" s="144" t="s">
        <v>24</v>
      </c>
      <c r="G13" s="144"/>
    </row>
    <row r="14" spans="1:7" ht="61.5" customHeight="1">
      <c r="A14" s="36" t="s">
        <v>8</v>
      </c>
      <c r="B14" s="64"/>
      <c r="C14" s="146" t="s">
        <v>90</v>
      </c>
      <c r="D14" s="146"/>
      <c r="E14" s="147"/>
      <c r="F14" s="31" t="s">
        <v>21</v>
      </c>
      <c r="G14" s="40" t="s">
        <v>97</v>
      </c>
    </row>
    <row r="15" spans="1:7" ht="21">
      <c r="A15" s="36" t="s">
        <v>9</v>
      </c>
      <c r="B15" s="64"/>
      <c r="C15" s="64"/>
      <c r="D15" s="29"/>
      <c r="E15" s="30"/>
      <c r="F15" s="31" t="s">
        <v>20</v>
      </c>
      <c r="G15" s="37">
        <v>150</v>
      </c>
    </row>
    <row r="16" spans="1:7" ht="20.25" customHeight="1">
      <c r="A16" s="36" t="s">
        <v>13</v>
      </c>
      <c r="B16" s="64"/>
      <c r="C16" s="42" t="s">
        <v>91</v>
      </c>
      <c r="D16" s="29"/>
      <c r="E16" s="30"/>
      <c r="F16" s="31" t="s">
        <v>19</v>
      </c>
      <c r="G16" s="37">
        <v>2123610100</v>
      </c>
    </row>
    <row r="17" spans="1:8" ht="20.25" customHeight="1">
      <c r="A17" s="36" t="s">
        <v>98</v>
      </c>
      <c r="B17" s="64"/>
      <c r="C17" s="42" t="s">
        <v>80</v>
      </c>
      <c r="D17" s="32"/>
      <c r="E17" s="33"/>
      <c r="F17" s="31" t="s">
        <v>4</v>
      </c>
      <c r="G17" s="37">
        <v>17184</v>
      </c>
    </row>
    <row r="18" spans="1:8" ht="18.75" customHeight="1">
      <c r="A18" s="36" t="s">
        <v>11</v>
      </c>
      <c r="B18" s="64"/>
      <c r="C18" s="150" t="s">
        <v>81</v>
      </c>
      <c r="D18" s="150"/>
      <c r="E18" s="151"/>
      <c r="F18" s="31" t="s">
        <v>3</v>
      </c>
      <c r="G18" s="37"/>
    </row>
    <row r="19" spans="1:8" ht="20.25" customHeight="1">
      <c r="A19" s="36" t="s">
        <v>10</v>
      </c>
      <c r="B19" s="64"/>
      <c r="C19" s="42" t="s">
        <v>95</v>
      </c>
      <c r="D19" s="32"/>
      <c r="E19" s="34"/>
      <c r="F19" s="35" t="s">
        <v>5</v>
      </c>
      <c r="G19" s="41" t="s">
        <v>92</v>
      </c>
    </row>
    <row r="20" spans="1:8" ht="21">
      <c r="A20" s="36" t="s">
        <v>30</v>
      </c>
      <c r="B20" s="64"/>
      <c r="C20" s="64"/>
      <c r="D20" s="146" t="s">
        <v>22</v>
      </c>
      <c r="E20" s="148"/>
      <c r="F20" s="149"/>
      <c r="G20" s="38" t="s">
        <v>29</v>
      </c>
    </row>
    <row r="21" spans="1:8" ht="20.25" customHeight="1">
      <c r="A21" s="36" t="s">
        <v>14</v>
      </c>
      <c r="B21" s="64"/>
      <c r="C21" s="42" t="s">
        <v>79</v>
      </c>
      <c r="D21" s="146" t="s">
        <v>23</v>
      </c>
      <c r="E21" s="148"/>
      <c r="F21" s="149"/>
      <c r="G21" s="39"/>
    </row>
    <row r="22" spans="1:8" ht="21">
      <c r="A22" s="36" t="s">
        <v>17</v>
      </c>
      <c r="B22" s="64"/>
      <c r="C22" s="64"/>
      <c r="D22" s="32"/>
      <c r="E22" s="32"/>
      <c r="F22" s="32"/>
      <c r="G22" s="33"/>
    </row>
    <row r="23" spans="1:8" ht="21">
      <c r="A23" s="36" t="s">
        <v>6</v>
      </c>
      <c r="B23" s="64"/>
      <c r="C23" s="150" t="s">
        <v>96</v>
      </c>
      <c r="D23" s="150"/>
      <c r="E23" s="29"/>
      <c r="F23" s="29"/>
      <c r="G23" s="30"/>
    </row>
    <row r="24" spans="1:8" ht="20.25" customHeight="1">
      <c r="A24" s="36" t="s">
        <v>7</v>
      </c>
      <c r="B24" s="64"/>
      <c r="C24" s="42" t="s">
        <v>99</v>
      </c>
      <c r="D24" s="42"/>
      <c r="E24" s="32"/>
      <c r="F24" s="32"/>
      <c r="G24" s="33"/>
    </row>
    <row r="25" spans="1:8" ht="35.25" customHeight="1">
      <c r="A25" s="36" t="s">
        <v>28</v>
      </c>
      <c r="B25" s="64"/>
      <c r="C25" s="146" t="s">
        <v>93</v>
      </c>
      <c r="D25" s="152"/>
      <c r="E25" s="152"/>
      <c r="F25" s="152"/>
      <c r="G25" s="153"/>
    </row>
    <row r="26" spans="1:8" ht="15.6" customHeight="1">
      <c r="A26" s="127"/>
      <c r="B26" s="127"/>
      <c r="C26" s="127"/>
      <c r="D26" s="128"/>
      <c r="E26" s="128"/>
      <c r="F26" s="128"/>
      <c r="G26" s="128"/>
    </row>
    <row r="27" spans="1:8" ht="26.4" customHeight="1">
      <c r="A27" s="154" t="s">
        <v>120</v>
      </c>
      <c r="B27" s="154"/>
      <c r="C27" s="154"/>
      <c r="D27" s="154"/>
      <c r="E27" s="154"/>
      <c r="F27" s="154"/>
      <c r="G27" s="154"/>
    </row>
    <row r="28" spans="1:8" ht="19.8" customHeight="1">
      <c r="C28" s="2"/>
      <c r="F28" s="2" t="s">
        <v>118</v>
      </c>
    </row>
    <row r="29" spans="1:8" ht="28.8" customHeight="1">
      <c r="A29" s="141" t="s">
        <v>25</v>
      </c>
      <c r="B29" s="137" t="s">
        <v>100</v>
      </c>
      <c r="C29" s="144" t="s">
        <v>106</v>
      </c>
      <c r="D29" s="145" t="s">
        <v>121</v>
      </c>
      <c r="E29" s="145"/>
      <c r="F29" s="145"/>
      <c r="G29" s="145"/>
      <c r="H29" s="137" t="s">
        <v>107</v>
      </c>
    </row>
    <row r="30" spans="1:8" ht="33" customHeight="1">
      <c r="A30" s="141"/>
      <c r="B30" s="137"/>
      <c r="C30" s="144"/>
      <c r="D30" s="10" t="s">
        <v>101</v>
      </c>
      <c r="E30" s="10" t="s">
        <v>102</v>
      </c>
      <c r="F30" s="10" t="s">
        <v>103</v>
      </c>
      <c r="G30" s="10" t="s">
        <v>104</v>
      </c>
      <c r="H30" s="137"/>
    </row>
    <row r="31" spans="1:8" ht="18" customHeight="1">
      <c r="A31" s="4">
        <v>1</v>
      </c>
      <c r="B31" s="63">
        <v>2</v>
      </c>
      <c r="C31" s="2">
        <v>3</v>
      </c>
      <c r="D31" s="5">
        <v>4</v>
      </c>
      <c r="E31" s="5">
        <v>5</v>
      </c>
      <c r="F31" s="5">
        <v>6</v>
      </c>
      <c r="G31" s="2">
        <v>7</v>
      </c>
      <c r="H31" s="11">
        <v>8</v>
      </c>
    </row>
    <row r="32" spans="1:8" ht="27.75" customHeight="1">
      <c r="A32" s="43" t="s">
        <v>108</v>
      </c>
      <c r="B32" s="65"/>
      <c r="C32" s="68">
        <v>19457968.079999998</v>
      </c>
      <c r="D32" s="68">
        <v>4428391.7699999996</v>
      </c>
      <c r="E32" s="106">
        <v>3528907.81</v>
      </c>
      <c r="F32" s="44"/>
      <c r="G32" s="68"/>
      <c r="H32" s="11"/>
    </row>
    <row r="33" spans="1:8" ht="22.2" customHeight="1">
      <c r="A33" s="140" t="s">
        <v>31</v>
      </c>
      <c r="B33" s="140"/>
      <c r="C33" s="140"/>
      <c r="D33" s="140"/>
      <c r="E33" s="140"/>
      <c r="F33" s="140"/>
      <c r="G33" s="140"/>
      <c r="H33" s="11"/>
    </row>
    <row r="34" spans="1:8" s="3" customFormat="1" ht="22.2" customHeight="1">
      <c r="A34" s="135" t="s">
        <v>39</v>
      </c>
      <c r="B34" s="135"/>
      <c r="C34" s="135"/>
      <c r="D34" s="135"/>
      <c r="E34" s="135"/>
      <c r="F34" s="135"/>
      <c r="G34" s="136"/>
      <c r="H34" s="66"/>
    </row>
    <row r="35" spans="1:8" s="3" customFormat="1" ht="27" customHeight="1">
      <c r="A35" s="7" t="s">
        <v>84</v>
      </c>
      <c r="B35" s="8">
        <v>100</v>
      </c>
      <c r="C35" s="90">
        <f>C36</f>
        <v>125071600</v>
      </c>
      <c r="D35" s="90">
        <f>D36</f>
        <v>31267900</v>
      </c>
      <c r="E35" s="90">
        <f>E36</f>
        <v>26472934.48</v>
      </c>
      <c r="F35" s="90">
        <f t="shared" ref="F35:F50" si="0">E35-D35</f>
        <v>-4794965.5199999996</v>
      </c>
      <c r="G35" s="88">
        <f t="shared" ref="G35:G50" si="1">E35/D35*100</f>
        <v>84.66489428455381</v>
      </c>
      <c r="H35" s="119">
        <f t="shared" ref="H35:H50" si="2">E35/C35*100</f>
        <v>21.166223571138453</v>
      </c>
    </row>
    <row r="36" spans="1:8" s="3" customFormat="1" ht="21.6" customHeight="1">
      <c r="A36" s="6" t="s">
        <v>85</v>
      </c>
      <c r="B36" s="26">
        <v>101</v>
      </c>
      <c r="C36" s="90">
        <v>125071600</v>
      </c>
      <c r="D36" s="90">
        <v>31267900</v>
      </c>
      <c r="E36" s="90">
        <v>26472934.48</v>
      </c>
      <c r="F36" s="92">
        <f t="shared" si="0"/>
        <v>-4794965.5199999996</v>
      </c>
      <c r="G36" s="89">
        <f t="shared" si="1"/>
        <v>84.66489428455381</v>
      </c>
      <c r="H36" s="120">
        <f t="shared" si="2"/>
        <v>21.166223571138453</v>
      </c>
    </row>
    <row r="37" spans="1:8" s="3" customFormat="1" ht="17.399999999999999">
      <c r="A37" s="7" t="s">
        <v>86</v>
      </c>
      <c r="B37" s="8">
        <v>110</v>
      </c>
      <c r="C37" s="90">
        <f>C38+C39</f>
        <v>12468420</v>
      </c>
      <c r="D37" s="90">
        <f>D38+D39</f>
        <v>4603806</v>
      </c>
      <c r="E37" s="94">
        <f>E38+E39</f>
        <v>3020306.03</v>
      </c>
      <c r="F37" s="94">
        <f t="shared" si="0"/>
        <v>-1583499.9700000002</v>
      </c>
      <c r="G37" s="88">
        <f t="shared" si="1"/>
        <v>65.604546108154864</v>
      </c>
      <c r="H37" s="121">
        <f t="shared" si="2"/>
        <v>24.223646861430716</v>
      </c>
    </row>
    <row r="38" spans="1:8" s="3" customFormat="1">
      <c r="A38" s="25" t="s">
        <v>87</v>
      </c>
      <c r="B38" s="26">
        <v>111</v>
      </c>
      <c r="C38" s="90">
        <v>11918420</v>
      </c>
      <c r="D38" s="90">
        <v>4461306</v>
      </c>
      <c r="E38" s="90">
        <v>3020306.03</v>
      </c>
      <c r="F38" s="92">
        <f t="shared" si="0"/>
        <v>-1440999.9700000002</v>
      </c>
      <c r="G38" s="89">
        <f t="shared" si="1"/>
        <v>67.70004187114715</v>
      </c>
      <c r="H38" s="120">
        <f t="shared" si="2"/>
        <v>25.341496859483048</v>
      </c>
    </row>
    <row r="39" spans="1:8" s="3" customFormat="1">
      <c r="A39" s="25" t="s">
        <v>105</v>
      </c>
      <c r="B39" s="26">
        <v>112</v>
      </c>
      <c r="C39" s="90">
        <v>550000</v>
      </c>
      <c r="D39" s="90">
        <v>142500</v>
      </c>
      <c r="E39" s="66">
        <v>0</v>
      </c>
      <c r="F39" s="92">
        <f t="shared" si="0"/>
        <v>-142500</v>
      </c>
      <c r="G39" s="89">
        <f t="shared" si="1"/>
        <v>0</v>
      </c>
      <c r="H39" s="120">
        <f t="shared" si="2"/>
        <v>0</v>
      </c>
    </row>
    <row r="40" spans="1:8" s="3" customFormat="1" ht="17.399999999999999">
      <c r="A40" s="7" t="s">
        <v>119</v>
      </c>
      <c r="B40" s="8">
        <v>120</v>
      </c>
      <c r="C40" s="66"/>
      <c r="D40" s="66"/>
      <c r="E40" s="78"/>
      <c r="F40" s="94"/>
      <c r="G40" s="88"/>
      <c r="H40" s="121"/>
    </row>
    <row r="41" spans="1:8" s="3" customFormat="1" ht="17.399999999999999">
      <c r="A41" s="7" t="s">
        <v>69</v>
      </c>
      <c r="B41" s="77">
        <v>130</v>
      </c>
      <c r="C41" s="90">
        <f>C42+C43+C45+C46</f>
        <v>4570000</v>
      </c>
      <c r="D41" s="90">
        <f>D42+D43+D45+D46</f>
        <v>1142500</v>
      </c>
      <c r="E41" s="99">
        <f>E42+E43+E44+E45+E46+E47</f>
        <v>1013016.4600000001</v>
      </c>
      <c r="F41" s="99">
        <f t="shared" si="0"/>
        <v>-129483.53999999992</v>
      </c>
      <c r="G41" s="88">
        <f t="shared" si="1"/>
        <v>88.666648577680533</v>
      </c>
      <c r="H41" s="122">
        <f t="shared" si="2"/>
        <v>22.166662144420133</v>
      </c>
    </row>
    <row r="42" spans="1:8" s="3" customFormat="1">
      <c r="A42" s="25" t="s">
        <v>89</v>
      </c>
      <c r="B42" s="130">
        <v>131</v>
      </c>
      <c r="C42" s="91">
        <v>70000</v>
      </c>
      <c r="D42" s="91">
        <v>17500</v>
      </c>
      <c r="E42" s="90">
        <v>23936.39</v>
      </c>
      <c r="F42" s="92">
        <f t="shared" si="0"/>
        <v>6436.3899999999994</v>
      </c>
      <c r="G42" s="89">
        <f t="shared" si="1"/>
        <v>136.77937142857141</v>
      </c>
      <c r="H42" s="120">
        <f t="shared" si="2"/>
        <v>34.194842857142852</v>
      </c>
    </row>
    <row r="43" spans="1:8" s="3" customFormat="1">
      <c r="A43" s="25" t="s">
        <v>88</v>
      </c>
      <c r="B43" s="130">
        <v>132</v>
      </c>
      <c r="C43" s="91">
        <v>3100000</v>
      </c>
      <c r="D43" s="91">
        <v>775000</v>
      </c>
      <c r="E43" s="90">
        <v>561296.37</v>
      </c>
      <c r="F43" s="92">
        <f t="shared" si="0"/>
        <v>-213703.63</v>
      </c>
      <c r="G43" s="89">
        <f t="shared" si="1"/>
        <v>72.425338064516126</v>
      </c>
      <c r="H43" s="120">
        <f t="shared" si="2"/>
        <v>18.106334516129031</v>
      </c>
    </row>
    <row r="44" spans="1:8" s="3" customFormat="1">
      <c r="A44" s="74" t="s">
        <v>110</v>
      </c>
      <c r="B44" s="131">
        <v>133</v>
      </c>
      <c r="C44" s="11"/>
      <c r="D44" s="11"/>
      <c r="E44" s="90">
        <v>24000</v>
      </c>
      <c r="F44" s="92">
        <f t="shared" si="0"/>
        <v>24000</v>
      </c>
      <c r="G44" s="89"/>
      <c r="H44" s="120"/>
    </row>
    <row r="45" spans="1:8" s="3" customFormat="1">
      <c r="A45" s="75" t="s">
        <v>111</v>
      </c>
      <c r="B45" s="132">
        <v>134</v>
      </c>
      <c r="C45" s="91">
        <v>650000</v>
      </c>
      <c r="D45" s="91">
        <v>162500</v>
      </c>
      <c r="E45" s="90">
        <v>172263.12</v>
      </c>
      <c r="F45" s="92">
        <f t="shared" si="0"/>
        <v>9763.1199999999953</v>
      </c>
      <c r="G45" s="89">
        <f t="shared" si="1"/>
        <v>106.00807384615385</v>
      </c>
      <c r="H45" s="120">
        <f t="shared" si="2"/>
        <v>26.502018461538462</v>
      </c>
    </row>
    <row r="46" spans="1:8" s="3" customFormat="1">
      <c r="A46" s="76" t="s">
        <v>94</v>
      </c>
      <c r="B46" s="75">
        <v>135</v>
      </c>
      <c r="C46" s="91">
        <v>750000</v>
      </c>
      <c r="D46" s="91">
        <v>187500</v>
      </c>
      <c r="E46" s="90">
        <v>48925.17</v>
      </c>
      <c r="F46" s="92">
        <f t="shared" si="0"/>
        <v>-138574.83000000002</v>
      </c>
      <c r="G46" s="89">
        <f t="shared" si="1"/>
        <v>26.093423999999999</v>
      </c>
      <c r="H46" s="121">
        <f t="shared" si="2"/>
        <v>6.5233559999999997</v>
      </c>
    </row>
    <row r="47" spans="1:8" s="3" customFormat="1">
      <c r="A47" s="76" t="s">
        <v>122</v>
      </c>
      <c r="B47" s="75">
        <v>136</v>
      </c>
      <c r="C47" s="91"/>
      <c r="D47" s="91"/>
      <c r="E47" s="90">
        <v>182595.41</v>
      </c>
      <c r="F47" s="92">
        <f>E47-D47</f>
        <v>182595.41</v>
      </c>
      <c r="G47" s="89"/>
      <c r="H47" s="121"/>
    </row>
    <row r="48" spans="1:8" s="3" customFormat="1" ht="17.399999999999999">
      <c r="A48" s="7" t="s">
        <v>113</v>
      </c>
      <c r="B48" s="67">
        <v>140</v>
      </c>
      <c r="C48" s="90"/>
      <c r="D48" s="90"/>
      <c r="E48" s="90">
        <f>E49</f>
        <v>30349.51</v>
      </c>
      <c r="F48" s="94">
        <f t="shared" si="0"/>
        <v>30349.51</v>
      </c>
      <c r="G48" s="88"/>
      <c r="H48" s="121"/>
    </row>
    <row r="49" spans="1:8" s="3" customFormat="1">
      <c r="A49" s="6" t="s">
        <v>114</v>
      </c>
      <c r="B49" s="75">
        <v>141</v>
      </c>
      <c r="C49" s="91"/>
      <c r="D49" s="92"/>
      <c r="E49" s="106">
        <v>30349.51</v>
      </c>
      <c r="F49" s="92">
        <f t="shared" si="0"/>
        <v>30349.51</v>
      </c>
      <c r="G49" s="88"/>
      <c r="H49" s="121"/>
    </row>
    <row r="50" spans="1:8" s="3" customFormat="1" ht="17.399999999999999">
      <c r="A50" s="7" t="s">
        <v>116</v>
      </c>
      <c r="B50" s="66"/>
      <c r="C50" s="93">
        <f>C35+C37+C41+C48</f>
        <v>142110020</v>
      </c>
      <c r="D50" s="94">
        <f>D35+D37+D41+D48</f>
        <v>37014206</v>
      </c>
      <c r="E50" s="94">
        <f>E35+E37+E41+E48</f>
        <v>30536606.480000004</v>
      </c>
      <c r="F50" s="94">
        <f t="shared" si="0"/>
        <v>-6477599.5199999958</v>
      </c>
      <c r="G50" s="88">
        <f t="shared" si="1"/>
        <v>82.499693442026029</v>
      </c>
      <c r="H50" s="121">
        <f t="shared" si="2"/>
        <v>21.488003787488037</v>
      </c>
    </row>
    <row r="51" spans="1:8" ht="20.100000000000001" customHeight="1">
      <c r="A51" s="136" t="s">
        <v>112</v>
      </c>
      <c r="B51" s="140"/>
      <c r="C51" s="140"/>
      <c r="D51" s="140"/>
      <c r="E51" s="140"/>
      <c r="F51" s="140"/>
      <c r="G51" s="140"/>
      <c r="H51" s="118"/>
    </row>
    <row r="52" spans="1:8" ht="20.100000000000001" customHeight="1">
      <c r="A52" s="6" t="s">
        <v>54</v>
      </c>
      <c r="B52" s="4">
        <v>200</v>
      </c>
      <c r="C52" s="91">
        <v>93000000</v>
      </c>
      <c r="D52" s="91">
        <v>24900000</v>
      </c>
      <c r="E52" s="91">
        <v>19813544.48</v>
      </c>
      <c r="F52" s="113">
        <f t="shared" ref="F52:F83" si="3">E52-D52</f>
        <v>-5086455.5199999996</v>
      </c>
      <c r="G52" s="89">
        <f t="shared" ref="G52:G70" si="4">E52/D52*100</f>
        <v>79.572467791164655</v>
      </c>
      <c r="H52" s="120">
        <f t="shared" ref="H52:H70" si="5">E52/C52*100</f>
        <v>21.30488653763441</v>
      </c>
    </row>
    <row r="53" spans="1:8" ht="20.100000000000001" customHeight="1">
      <c r="A53" s="6" t="s">
        <v>55</v>
      </c>
      <c r="B53" s="4">
        <v>210</v>
      </c>
      <c r="C53" s="91">
        <v>20407000</v>
      </c>
      <c r="D53" s="91">
        <v>5478000</v>
      </c>
      <c r="E53" s="91">
        <v>4366302.4000000004</v>
      </c>
      <c r="F53" s="113">
        <f t="shared" si="3"/>
        <v>-1111697.5999999996</v>
      </c>
      <c r="G53" s="89">
        <f t="shared" si="4"/>
        <v>79.706140927345757</v>
      </c>
      <c r="H53" s="120">
        <f t="shared" si="5"/>
        <v>21.396101337776255</v>
      </c>
    </row>
    <row r="54" spans="1:8" ht="20.100000000000001" customHeight="1">
      <c r="A54" s="6" t="s">
        <v>56</v>
      </c>
      <c r="B54" s="4">
        <v>220</v>
      </c>
      <c r="C54" s="91">
        <v>2500000</v>
      </c>
      <c r="D54" s="91">
        <v>625000</v>
      </c>
      <c r="E54" s="91">
        <v>569452.1</v>
      </c>
      <c r="F54" s="95">
        <f t="shared" si="3"/>
        <v>-55547.900000000023</v>
      </c>
      <c r="G54" s="89">
        <f t="shared" si="4"/>
        <v>91.112335999999999</v>
      </c>
      <c r="H54" s="123">
        <f t="shared" si="5"/>
        <v>22.778084</v>
      </c>
    </row>
    <row r="55" spans="1:8" ht="20.100000000000001" customHeight="1">
      <c r="A55" s="6" t="s">
        <v>57</v>
      </c>
      <c r="B55" s="4">
        <v>230</v>
      </c>
      <c r="C55" s="91">
        <v>8000000</v>
      </c>
      <c r="D55" s="91">
        <v>2500000</v>
      </c>
      <c r="E55" s="91">
        <v>2073857.13</v>
      </c>
      <c r="F55" s="113">
        <f t="shared" si="3"/>
        <v>-426142.87000000011</v>
      </c>
      <c r="G55" s="89">
        <f t="shared" si="4"/>
        <v>82.954285200000001</v>
      </c>
      <c r="H55" s="120">
        <f t="shared" si="5"/>
        <v>25.923214124999998</v>
      </c>
    </row>
    <row r="56" spans="1:8" ht="20.100000000000001" customHeight="1">
      <c r="A56" s="6" t="s">
        <v>58</v>
      </c>
      <c r="B56" s="4">
        <v>240</v>
      </c>
      <c r="C56" s="91">
        <v>2000000</v>
      </c>
      <c r="D56" s="91">
        <v>500000</v>
      </c>
      <c r="E56" s="91">
        <v>344075.6</v>
      </c>
      <c r="F56" s="113">
        <f t="shared" si="3"/>
        <v>-155924.40000000002</v>
      </c>
      <c r="G56" s="89">
        <f t="shared" si="4"/>
        <v>68.815119999999993</v>
      </c>
      <c r="H56" s="120">
        <f t="shared" si="5"/>
        <v>17.203779999999998</v>
      </c>
    </row>
    <row r="57" spans="1:8" ht="20.100000000000001" customHeight="1">
      <c r="A57" s="6" t="s">
        <v>59</v>
      </c>
      <c r="B57" s="4">
        <v>250</v>
      </c>
      <c r="C57" s="91">
        <v>1500000</v>
      </c>
      <c r="D57" s="91">
        <v>400000</v>
      </c>
      <c r="E57" s="91">
        <v>229002.86</v>
      </c>
      <c r="F57" s="95">
        <f t="shared" si="3"/>
        <v>-170997.14</v>
      </c>
      <c r="G57" s="89">
        <f t="shared" si="4"/>
        <v>57.250715</v>
      </c>
      <c r="H57" s="123">
        <f t="shared" si="5"/>
        <v>15.266857333333334</v>
      </c>
    </row>
    <row r="58" spans="1:8" ht="20.100000000000001" customHeight="1">
      <c r="A58" s="6" t="s">
        <v>60</v>
      </c>
      <c r="B58" s="4">
        <v>260</v>
      </c>
      <c r="C58" s="91">
        <v>5000</v>
      </c>
      <c r="D58" s="91">
        <v>2000</v>
      </c>
      <c r="E58" s="91">
        <v>3300</v>
      </c>
      <c r="F58" s="113">
        <f t="shared" si="3"/>
        <v>1300</v>
      </c>
      <c r="G58" s="89">
        <f t="shared" si="4"/>
        <v>165</v>
      </c>
      <c r="H58" s="120">
        <f t="shared" si="5"/>
        <v>66</v>
      </c>
    </row>
    <row r="59" spans="1:8" ht="20.100000000000001" customHeight="1">
      <c r="A59" s="6" t="s">
        <v>66</v>
      </c>
      <c r="B59" s="4">
        <v>270</v>
      </c>
      <c r="C59" s="91">
        <v>11918420</v>
      </c>
      <c r="D59" s="91">
        <v>4461306</v>
      </c>
      <c r="E59" s="91">
        <f>E60+E61+E62+E63</f>
        <v>3181199</v>
      </c>
      <c r="F59" s="113">
        <f t="shared" si="3"/>
        <v>-1280107</v>
      </c>
      <c r="G59" s="89">
        <f t="shared" si="4"/>
        <v>71.306451518905007</v>
      </c>
      <c r="H59" s="121">
        <f t="shared" si="5"/>
        <v>26.691449034351866</v>
      </c>
    </row>
    <row r="60" spans="1:8" ht="20.100000000000001" customHeight="1">
      <c r="A60" s="25" t="s">
        <v>61</v>
      </c>
      <c r="B60" s="27">
        <v>271</v>
      </c>
      <c r="C60" s="91">
        <v>4843120</v>
      </c>
      <c r="D60" s="11">
        <v>2513810</v>
      </c>
      <c r="E60" s="91">
        <v>2090075.17</v>
      </c>
      <c r="F60" s="133">
        <f t="shared" si="3"/>
        <v>-423734.83000000007</v>
      </c>
      <c r="G60" s="89">
        <f t="shared" si="4"/>
        <v>83.143720885826696</v>
      </c>
      <c r="H60" s="121">
        <f t="shared" si="5"/>
        <v>43.155551999537487</v>
      </c>
    </row>
    <row r="61" spans="1:8" ht="20.100000000000001" customHeight="1">
      <c r="A61" s="25" t="s">
        <v>62</v>
      </c>
      <c r="B61" s="27">
        <v>272</v>
      </c>
      <c r="C61" s="91">
        <v>314130</v>
      </c>
      <c r="D61" s="91">
        <v>78530</v>
      </c>
      <c r="E61" s="91">
        <v>46097.82</v>
      </c>
      <c r="F61" s="133">
        <f t="shared" si="3"/>
        <v>-32432.18</v>
      </c>
      <c r="G61" s="89">
        <f t="shared" si="4"/>
        <v>58.700904113077797</v>
      </c>
      <c r="H61" s="120">
        <f t="shared" si="5"/>
        <v>14.674758857797727</v>
      </c>
    </row>
    <row r="62" spans="1:8" ht="20.100000000000001" customHeight="1">
      <c r="A62" s="25" t="s">
        <v>63</v>
      </c>
      <c r="B62" s="27">
        <v>273</v>
      </c>
      <c r="C62" s="91">
        <v>6175000</v>
      </c>
      <c r="D62" s="91">
        <v>1722426</v>
      </c>
      <c r="E62" s="91">
        <v>935826.01</v>
      </c>
      <c r="F62" s="133">
        <f t="shared" si="3"/>
        <v>-786599.99</v>
      </c>
      <c r="G62" s="89">
        <f t="shared" si="4"/>
        <v>54.331855766227399</v>
      </c>
      <c r="H62" s="120">
        <f t="shared" si="5"/>
        <v>15.155077085020244</v>
      </c>
    </row>
    <row r="63" spans="1:8" ht="20.100000000000001" customHeight="1">
      <c r="A63" s="25" t="s">
        <v>64</v>
      </c>
      <c r="B63" s="27">
        <v>275</v>
      </c>
      <c r="C63" s="91">
        <v>586170</v>
      </c>
      <c r="D63" s="91">
        <v>146540</v>
      </c>
      <c r="E63" s="91">
        <v>109200</v>
      </c>
      <c r="F63" s="133">
        <f t="shared" si="3"/>
        <v>-37340</v>
      </c>
      <c r="G63" s="89">
        <f t="shared" si="4"/>
        <v>74.518902688685685</v>
      </c>
      <c r="H63" s="120">
        <f t="shared" si="5"/>
        <v>18.629407850964739</v>
      </c>
    </row>
    <row r="64" spans="1:8" ht="39.75" customHeight="1">
      <c r="A64" s="50" t="s">
        <v>65</v>
      </c>
      <c r="B64" s="49">
        <v>280</v>
      </c>
      <c r="C64" s="11"/>
      <c r="D64" s="11"/>
      <c r="E64" s="96"/>
      <c r="F64" s="97"/>
      <c r="G64" s="89"/>
      <c r="H64" s="124"/>
    </row>
    <row r="65" spans="1:8" ht="25.2" customHeight="1">
      <c r="A65" s="50" t="s">
        <v>67</v>
      </c>
      <c r="B65" s="49">
        <v>290</v>
      </c>
      <c r="C65" s="91">
        <v>610000</v>
      </c>
      <c r="D65" s="91">
        <v>162500</v>
      </c>
      <c r="E65" s="91">
        <v>132155.95000000001</v>
      </c>
      <c r="F65" s="96">
        <f t="shared" si="3"/>
        <v>-30344.049999999988</v>
      </c>
      <c r="G65" s="89">
        <f t="shared" si="4"/>
        <v>81.326738461538469</v>
      </c>
      <c r="H65" s="117">
        <f t="shared" si="5"/>
        <v>21.664909836065576</v>
      </c>
    </row>
    <row r="66" spans="1:8" ht="20.100000000000001" customHeight="1">
      <c r="A66" s="50" t="s">
        <v>68</v>
      </c>
      <c r="B66" s="49">
        <v>300</v>
      </c>
      <c r="C66" s="91"/>
      <c r="D66" s="91"/>
      <c r="E66" s="96"/>
      <c r="F66" s="98"/>
      <c r="G66" s="89"/>
      <c r="H66" s="117"/>
    </row>
    <row r="67" spans="1:8" ht="20.100000000000001" customHeight="1">
      <c r="A67" s="50" t="s">
        <v>37</v>
      </c>
      <c r="B67" s="49">
        <v>310</v>
      </c>
      <c r="C67" s="91"/>
      <c r="D67" s="91"/>
      <c r="E67" s="96"/>
      <c r="F67" s="98"/>
      <c r="G67" s="89"/>
      <c r="H67" s="117"/>
    </row>
    <row r="68" spans="1:8" ht="20.100000000000001" customHeight="1">
      <c r="A68" s="50" t="s">
        <v>82</v>
      </c>
      <c r="B68" s="49">
        <v>320</v>
      </c>
      <c r="C68" s="91"/>
      <c r="D68" s="91"/>
      <c r="E68" s="96"/>
      <c r="F68" s="98">
        <f t="shared" si="3"/>
        <v>0</v>
      </c>
      <c r="G68" s="89"/>
      <c r="H68" s="117"/>
    </row>
    <row r="69" spans="1:8" ht="35.25" customHeight="1">
      <c r="A69" s="50" t="s">
        <v>115</v>
      </c>
      <c r="B69" s="49">
        <v>321</v>
      </c>
      <c r="C69" s="91"/>
      <c r="D69" s="91"/>
      <c r="E69" s="112">
        <v>7038.9</v>
      </c>
      <c r="F69" s="96">
        <f t="shared" si="3"/>
        <v>7038.9</v>
      </c>
      <c r="G69" s="89"/>
      <c r="H69" s="117"/>
    </row>
    <row r="70" spans="1:8" ht="20.100000000000001" customHeight="1">
      <c r="A70" s="50" t="s">
        <v>117</v>
      </c>
      <c r="B70" s="49"/>
      <c r="C70" s="90">
        <f>C52+C53+C54+C55+C56+C57+C58+C59+C65+C68</f>
        <v>139940420</v>
      </c>
      <c r="D70" s="90">
        <f>D52+D53+D54+D55+D56+D57+D58+D59+D65+D68</f>
        <v>39028806</v>
      </c>
      <c r="E70" s="99">
        <f>E52+E53+E54+E55+E56+E57+E58+E59+E65+E69</f>
        <v>30719928.420000002</v>
      </c>
      <c r="F70" s="100">
        <f t="shared" si="3"/>
        <v>-8308877.5799999982</v>
      </c>
      <c r="G70" s="88">
        <f t="shared" si="4"/>
        <v>78.710910141601559</v>
      </c>
      <c r="H70" s="122">
        <f t="shared" si="5"/>
        <v>21.952148221364492</v>
      </c>
    </row>
    <row r="71" spans="1:8" ht="19.5" customHeight="1">
      <c r="A71" s="81" t="s">
        <v>70</v>
      </c>
      <c r="B71" s="82"/>
      <c r="C71" s="84"/>
      <c r="D71" s="84"/>
      <c r="E71" s="84"/>
      <c r="F71" s="87"/>
      <c r="G71" s="46"/>
      <c r="H71" s="118"/>
    </row>
    <row r="72" spans="1:8" ht="19.5" customHeight="1">
      <c r="A72" s="50" t="s">
        <v>71</v>
      </c>
      <c r="B72" s="49">
        <v>400</v>
      </c>
      <c r="C72" s="91">
        <f>C54+C55+C56</f>
        <v>12500000</v>
      </c>
      <c r="D72" s="96">
        <f>D54+D55+D56</f>
        <v>3625000</v>
      </c>
      <c r="E72" s="96">
        <f>E54+E55+E56</f>
        <v>2987384.83</v>
      </c>
      <c r="F72" s="101">
        <f t="shared" si="3"/>
        <v>-637615.16999999993</v>
      </c>
      <c r="G72" s="89">
        <f>E72/D72*100</f>
        <v>82.410616000000005</v>
      </c>
      <c r="H72" s="125">
        <f>E72/C72*100</f>
        <v>23.899078640000003</v>
      </c>
    </row>
    <row r="73" spans="1:8" ht="19.5" customHeight="1">
      <c r="A73" s="50" t="s">
        <v>72</v>
      </c>
      <c r="B73" s="49">
        <v>410</v>
      </c>
      <c r="C73" s="91">
        <f t="shared" ref="C73:E74" si="6">C52</f>
        <v>93000000</v>
      </c>
      <c r="D73" s="96">
        <f t="shared" si="6"/>
        <v>24900000</v>
      </c>
      <c r="E73" s="96">
        <f t="shared" si="6"/>
        <v>19813544.48</v>
      </c>
      <c r="F73" s="102">
        <f t="shared" si="3"/>
        <v>-5086455.5199999996</v>
      </c>
      <c r="G73" s="89">
        <f>E73/D73*100</f>
        <v>79.572467791164655</v>
      </c>
      <c r="H73" s="117">
        <f>E73/C73*100</f>
        <v>21.30488653763441</v>
      </c>
    </row>
    <row r="74" spans="1:8" ht="19.5" customHeight="1">
      <c r="A74" s="50" t="s">
        <v>73</v>
      </c>
      <c r="B74" s="49">
        <v>420</v>
      </c>
      <c r="C74" s="91">
        <f t="shared" si="6"/>
        <v>20407000</v>
      </c>
      <c r="D74" s="96">
        <f t="shared" si="6"/>
        <v>5478000</v>
      </c>
      <c r="E74" s="96">
        <f t="shared" si="6"/>
        <v>4366302.4000000004</v>
      </c>
      <c r="F74" s="102">
        <f t="shared" si="3"/>
        <v>-1111697.5999999996</v>
      </c>
      <c r="G74" s="89">
        <f>E74/D74*100</f>
        <v>79.706140927345757</v>
      </c>
      <c r="H74" s="117">
        <f>E74/C74*100</f>
        <v>21.396101337776255</v>
      </c>
    </row>
    <row r="75" spans="1:8" ht="19.5" customHeight="1">
      <c r="A75" s="50" t="s">
        <v>37</v>
      </c>
      <c r="B75" s="49">
        <v>430</v>
      </c>
      <c r="C75" s="91"/>
      <c r="D75" s="96"/>
      <c r="E75" s="96"/>
      <c r="F75" s="102"/>
      <c r="G75" s="89"/>
      <c r="H75" s="117"/>
    </row>
    <row r="76" spans="1:8" ht="19.5" customHeight="1">
      <c r="A76" s="50" t="s">
        <v>74</v>
      </c>
      <c r="B76" s="49">
        <v>440</v>
      </c>
      <c r="C76" s="91">
        <f>C57+C58+C59+C65+C68</f>
        <v>14033420</v>
      </c>
      <c r="D76" s="96">
        <f>D57+D58+D59+D65+D68</f>
        <v>5025806</v>
      </c>
      <c r="E76" s="96">
        <f>E57+E58+E59+E65+E69</f>
        <v>3552696.71</v>
      </c>
      <c r="F76" s="102">
        <f t="shared" si="3"/>
        <v>-1473109.29</v>
      </c>
      <c r="G76" s="89">
        <f>E76/D76*100</f>
        <v>70.689093649854371</v>
      </c>
      <c r="H76" s="117">
        <f>E76/C76*100</f>
        <v>25.31597222915013</v>
      </c>
    </row>
    <row r="77" spans="1:8" ht="19.5" customHeight="1">
      <c r="A77" s="50" t="s">
        <v>75</v>
      </c>
      <c r="B77" s="49">
        <v>450</v>
      </c>
      <c r="C77" s="93">
        <f>SUM(C72:C76)</f>
        <v>139940420</v>
      </c>
      <c r="D77" s="99">
        <f>SUM(D72:D76)</f>
        <v>39028806</v>
      </c>
      <c r="E77" s="99">
        <f>SUM(E72:E76)</f>
        <v>30719928.420000002</v>
      </c>
      <c r="F77" s="103">
        <f t="shared" si="3"/>
        <v>-8308877.5799999982</v>
      </c>
      <c r="G77" s="88">
        <f>E77/D77*100</f>
        <v>78.710910141601559</v>
      </c>
      <c r="H77" s="122">
        <f>E77/C77*100</f>
        <v>21.952148221364492</v>
      </c>
    </row>
    <row r="78" spans="1:8" ht="19.5" customHeight="1">
      <c r="A78" s="81" t="s">
        <v>41</v>
      </c>
      <c r="B78" s="82"/>
      <c r="C78" s="104"/>
      <c r="D78" s="104"/>
      <c r="E78" s="104"/>
      <c r="F78" s="99"/>
      <c r="G78" s="69"/>
      <c r="H78" s="118"/>
    </row>
    <row r="79" spans="1:8" ht="20.100000000000001" customHeight="1">
      <c r="A79" s="50" t="s">
        <v>45</v>
      </c>
      <c r="B79" s="49">
        <v>500</v>
      </c>
      <c r="C79" s="93"/>
      <c r="D79" s="99"/>
      <c r="E79" s="99"/>
      <c r="F79" s="114">
        <f t="shared" si="3"/>
        <v>0</v>
      </c>
      <c r="G79" s="115"/>
      <c r="H79" s="119"/>
    </row>
    <row r="80" spans="1:8" ht="20.100000000000001" customHeight="1">
      <c r="A80" s="50" t="s">
        <v>40</v>
      </c>
      <c r="B80" s="51">
        <v>501</v>
      </c>
      <c r="C80" s="105"/>
      <c r="D80" s="96"/>
      <c r="E80" s="96"/>
      <c r="F80" s="96">
        <f t="shared" si="3"/>
        <v>0</v>
      </c>
      <c r="G80" s="116"/>
      <c r="H80" s="118"/>
    </row>
    <row r="81" spans="1:8" ht="20.100000000000001" customHeight="1">
      <c r="A81" s="52" t="s">
        <v>38</v>
      </c>
      <c r="B81" s="53">
        <v>510</v>
      </c>
      <c r="C81" s="106"/>
      <c r="D81" s="99"/>
      <c r="E81" s="99"/>
      <c r="F81" s="99">
        <f t="shared" si="3"/>
        <v>0</v>
      </c>
      <c r="G81" s="88"/>
      <c r="H81" s="122"/>
    </row>
    <row r="82" spans="1:8" ht="20.100000000000001" customHeight="1">
      <c r="A82" s="50" t="s">
        <v>0</v>
      </c>
      <c r="B82" s="54">
        <v>511</v>
      </c>
      <c r="C82" s="105"/>
      <c r="D82" s="96"/>
      <c r="E82" s="96"/>
      <c r="F82" s="99"/>
      <c r="G82" s="89"/>
      <c r="H82" s="122"/>
    </row>
    <row r="83" spans="1:8" ht="20.100000000000001" customHeight="1">
      <c r="A83" s="50" t="s">
        <v>1</v>
      </c>
      <c r="B83" s="55">
        <v>512</v>
      </c>
      <c r="C83" s="96"/>
      <c r="D83" s="96"/>
      <c r="E83" s="112"/>
      <c r="F83" s="96">
        <f t="shared" si="3"/>
        <v>0</v>
      </c>
      <c r="G83" s="89"/>
      <c r="H83" s="117"/>
    </row>
    <row r="84" spans="1:8" ht="20.100000000000001" customHeight="1">
      <c r="A84" s="50" t="s">
        <v>15</v>
      </c>
      <c r="B84" s="54">
        <v>513</v>
      </c>
      <c r="C84" s="107"/>
      <c r="D84" s="96"/>
      <c r="E84" s="96"/>
      <c r="F84" s="96"/>
      <c r="G84" s="70"/>
      <c r="H84" s="118"/>
    </row>
    <row r="85" spans="1:8" ht="20.100000000000001" customHeight="1">
      <c r="A85" s="50" t="s">
        <v>2</v>
      </c>
      <c r="B85" s="55">
        <v>514</v>
      </c>
      <c r="C85" s="96"/>
      <c r="D85" s="96"/>
      <c r="E85" s="96"/>
      <c r="F85" s="96">
        <f>E85-D85</f>
        <v>0</v>
      </c>
      <c r="G85" s="116"/>
      <c r="H85" s="118"/>
    </row>
    <row r="86" spans="1:8" ht="37.5" customHeight="1">
      <c r="A86" s="50" t="s">
        <v>16</v>
      </c>
      <c r="B86" s="54">
        <v>515</v>
      </c>
      <c r="C86" s="105"/>
      <c r="D86" s="96"/>
      <c r="E86" s="96"/>
      <c r="F86" s="96"/>
      <c r="G86" s="70"/>
      <c r="H86" s="118"/>
    </row>
    <row r="87" spans="1:8" ht="21" customHeight="1">
      <c r="A87" s="50" t="s">
        <v>26</v>
      </c>
      <c r="B87" s="51">
        <v>516</v>
      </c>
      <c r="C87" s="108"/>
      <c r="D87" s="96"/>
      <c r="E87" s="96"/>
      <c r="F87" s="96">
        <f>E87-D87</f>
        <v>0</v>
      </c>
      <c r="G87" s="70"/>
      <c r="H87" s="118"/>
    </row>
    <row r="88" spans="1:8" ht="20.100000000000001" customHeight="1">
      <c r="A88" s="81" t="s">
        <v>44</v>
      </c>
      <c r="B88" s="82"/>
      <c r="D88" s="84"/>
      <c r="E88" s="84"/>
      <c r="F88" s="47"/>
      <c r="G88" s="70"/>
      <c r="H88" s="118"/>
    </row>
    <row r="89" spans="1:8" ht="20.100000000000001" customHeight="1">
      <c r="A89" s="50" t="s">
        <v>46</v>
      </c>
      <c r="B89" s="49">
        <v>600</v>
      </c>
      <c r="C89" s="85"/>
      <c r="D89" s="79"/>
      <c r="E89" s="79"/>
      <c r="F89" s="104"/>
      <c r="G89" s="82"/>
      <c r="H89" s="118"/>
    </row>
    <row r="90" spans="1:8" ht="20.100000000000001" customHeight="1">
      <c r="A90" s="48" t="s">
        <v>47</v>
      </c>
      <c r="B90" s="51">
        <v>601</v>
      </c>
      <c r="C90" s="85"/>
      <c r="D90" s="83"/>
      <c r="E90" s="83"/>
      <c r="F90" s="46"/>
      <c r="G90" s="69"/>
      <c r="H90" s="118"/>
    </row>
    <row r="91" spans="1:8" ht="20.100000000000001" customHeight="1">
      <c r="A91" s="48" t="s">
        <v>48</v>
      </c>
      <c r="B91" s="51">
        <v>602</v>
      </c>
      <c r="C91" s="85"/>
      <c r="D91" s="83"/>
      <c r="E91" s="83"/>
      <c r="F91" s="47"/>
      <c r="G91" s="70"/>
      <c r="H91" s="118"/>
    </row>
    <row r="92" spans="1:8" ht="20.100000000000001" customHeight="1">
      <c r="A92" s="48" t="s">
        <v>49</v>
      </c>
      <c r="B92" s="51">
        <v>603</v>
      </c>
      <c r="C92" s="85"/>
      <c r="D92" s="83"/>
      <c r="E92" s="83"/>
      <c r="F92" s="47"/>
      <c r="G92" s="70"/>
      <c r="H92" s="118"/>
    </row>
    <row r="93" spans="1:8" ht="20.100000000000001" customHeight="1">
      <c r="A93" s="50" t="s">
        <v>50</v>
      </c>
      <c r="B93" s="49">
        <v>610</v>
      </c>
      <c r="C93" s="85"/>
      <c r="D93" s="83"/>
      <c r="E93" s="83"/>
      <c r="F93" s="47"/>
      <c r="G93" s="70"/>
      <c r="H93" s="118"/>
    </row>
    <row r="94" spans="1:8" ht="20.100000000000001" customHeight="1">
      <c r="A94" s="50" t="s">
        <v>51</v>
      </c>
      <c r="B94" s="49">
        <v>620</v>
      </c>
      <c r="C94" s="85"/>
      <c r="D94" s="79"/>
      <c r="E94" s="79"/>
      <c r="F94" s="47"/>
      <c r="G94" s="70"/>
      <c r="H94" s="118"/>
    </row>
    <row r="95" spans="1:8" ht="20.100000000000001" customHeight="1">
      <c r="A95" s="48" t="s">
        <v>47</v>
      </c>
      <c r="B95" s="51">
        <v>621</v>
      </c>
      <c r="C95" s="85"/>
      <c r="D95" s="83"/>
      <c r="E95" s="83"/>
      <c r="F95" s="46"/>
      <c r="G95" s="69"/>
      <c r="H95" s="118"/>
    </row>
    <row r="96" spans="1:8" ht="20.100000000000001" customHeight="1">
      <c r="A96" s="48" t="s">
        <v>48</v>
      </c>
      <c r="B96" s="51">
        <v>622</v>
      </c>
      <c r="C96" s="85"/>
      <c r="D96" s="83"/>
      <c r="E96" s="83"/>
      <c r="F96" s="47"/>
      <c r="G96" s="70"/>
      <c r="H96" s="118"/>
    </row>
    <row r="97" spans="1:8" ht="20.100000000000001" customHeight="1">
      <c r="A97" s="48" t="s">
        <v>49</v>
      </c>
      <c r="B97" s="51">
        <v>623</v>
      </c>
      <c r="C97" s="85"/>
      <c r="D97" s="83"/>
      <c r="E97" s="83"/>
      <c r="F97" s="47"/>
      <c r="G97" s="70"/>
      <c r="H97" s="118"/>
    </row>
    <row r="98" spans="1:8" ht="20.100000000000001" customHeight="1">
      <c r="A98" s="50" t="s">
        <v>27</v>
      </c>
      <c r="B98" s="49">
        <v>630</v>
      </c>
      <c r="C98" s="85"/>
      <c r="D98" s="83"/>
      <c r="E98" s="83"/>
      <c r="F98" s="47"/>
      <c r="G98" s="70"/>
      <c r="H98" s="118"/>
    </row>
    <row r="99" spans="1:8" ht="20.100000000000001" customHeight="1">
      <c r="A99" s="52" t="s">
        <v>12</v>
      </c>
      <c r="B99" s="56">
        <v>700</v>
      </c>
      <c r="C99" s="90">
        <f>C50+C79</f>
        <v>142110020</v>
      </c>
      <c r="D99" s="109">
        <f>D50+D79</f>
        <v>37014206</v>
      </c>
      <c r="E99" s="99">
        <f>E50+E79</f>
        <v>30536606.480000004</v>
      </c>
      <c r="F99" s="99">
        <f>E99-D99</f>
        <v>-6477599.5199999958</v>
      </c>
      <c r="G99" s="88">
        <f>E99/D99*100</f>
        <v>82.499693442026029</v>
      </c>
      <c r="H99" s="122">
        <f>E99/C99*100</f>
        <v>21.488003787488037</v>
      </c>
    </row>
    <row r="100" spans="1:8" ht="20.100000000000001" customHeight="1">
      <c r="A100" s="52" t="s">
        <v>18</v>
      </c>
      <c r="B100" s="56">
        <v>800</v>
      </c>
      <c r="C100" s="90">
        <f>C70+C81</f>
        <v>139940420</v>
      </c>
      <c r="D100" s="109">
        <f>D70+D81</f>
        <v>39028806</v>
      </c>
      <c r="E100" s="99">
        <f>E77+E81</f>
        <v>30719928.420000002</v>
      </c>
      <c r="F100" s="99">
        <f>E100-D100</f>
        <v>-8308877.5799999982</v>
      </c>
      <c r="G100" s="88">
        <f>E100/D100*100</f>
        <v>78.710910141601559</v>
      </c>
      <c r="H100" s="122">
        <f>E100/C100*100</f>
        <v>21.952148221364492</v>
      </c>
    </row>
    <row r="101" spans="1:8" ht="20.100000000000001" customHeight="1">
      <c r="A101" s="57" t="s">
        <v>109</v>
      </c>
      <c r="B101" s="58">
        <v>850</v>
      </c>
      <c r="C101" s="90">
        <f>C32+C99-C100</f>
        <v>21627568.079999983</v>
      </c>
      <c r="D101" s="110">
        <f>D99+D32-D100</f>
        <v>2413791.7699999958</v>
      </c>
      <c r="E101" s="111">
        <f>E32+E99-E100</f>
        <v>3345585.8700000048</v>
      </c>
      <c r="F101" s="99"/>
      <c r="G101" s="69"/>
      <c r="H101" s="11"/>
    </row>
    <row r="102" spans="1:8" ht="19.5" customHeight="1">
      <c r="A102" s="138" t="s">
        <v>42</v>
      </c>
      <c r="B102" s="139"/>
      <c r="C102" s="139"/>
      <c r="D102" s="86"/>
      <c r="E102" s="99"/>
      <c r="F102" s="59"/>
      <c r="G102" s="71"/>
      <c r="H102" s="11"/>
    </row>
    <row r="103" spans="1:8" ht="19.5" customHeight="1">
      <c r="A103" s="50" t="s">
        <v>52</v>
      </c>
      <c r="B103" s="61">
        <v>900</v>
      </c>
      <c r="C103" s="126">
        <v>584.5</v>
      </c>
      <c r="D103" s="62">
        <v>584.5</v>
      </c>
      <c r="E103" s="62">
        <v>586.5</v>
      </c>
      <c r="F103" s="60"/>
      <c r="G103" s="72"/>
      <c r="H103" s="11"/>
    </row>
    <row r="104" spans="1:8" ht="19.5" customHeight="1">
      <c r="A104" s="50" t="s">
        <v>76</v>
      </c>
      <c r="B104" s="61">
        <v>910</v>
      </c>
      <c r="C104" s="117">
        <v>99718900</v>
      </c>
      <c r="E104" s="117">
        <v>101474987.45999999</v>
      </c>
      <c r="F104" s="62"/>
      <c r="G104" s="73"/>
      <c r="H104" s="11"/>
    </row>
    <row r="105" spans="1:8" ht="19.5" customHeight="1">
      <c r="A105" s="50" t="s">
        <v>43</v>
      </c>
      <c r="B105" s="61">
        <v>920</v>
      </c>
      <c r="C105" s="4"/>
      <c r="D105" s="47"/>
      <c r="E105" s="47"/>
      <c r="F105" s="47"/>
      <c r="G105" s="70"/>
      <c r="H105" s="11"/>
    </row>
    <row r="106" spans="1:8" ht="19.5" customHeight="1">
      <c r="A106" s="50" t="s">
        <v>53</v>
      </c>
      <c r="B106" s="61">
        <v>930</v>
      </c>
      <c r="C106" s="4"/>
      <c r="D106" s="47"/>
      <c r="E106" s="47"/>
      <c r="F106" s="47"/>
      <c r="G106" s="70"/>
      <c r="H106" s="11"/>
    </row>
    <row r="107" spans="1:8" ht="19.5" customHeight="1">
      <c r="A107" s="50" t="s">
        <v>77</v>
      </c>
      <c r="B107" s="61">
        <v>940</v>
      </c>
      <c r="C107" s="4"/>
      <c r="D107" s="47"/>
      <c r="E107" s="47"/>
      <c r="F107" s="47"/>
      <c r="G107" s="70"/>
      <c r="H107" s="11"/>
    </row>
    <row r="108" spans="1:8" ht="19.5" customHeight="1">
      <c r="A108" s="50" t="s">
        <v>78</v>
      </c>
      <c r="B108" s="61">
        <v>950</v>
      </c>
      <c r="C108" s="4"/>
      <c r="D108" s="47"/>
      <c r="E108" s="47"/>
      <c r="F108" s="47"/>
      <c r="G108" s="70"/>
      <c r="H108" s="11"/>
    </row>
    <row r="109" spans="1:8" ht="19.5" customHeight="1">
      <c r="A109" s="16"/>
      <c r="B109" s="16"/>
      <c r="C109" s="1"/>
      <c r="D109" s="28"/>
      <c r="E109" s="28"/>
      <c r="F109" s="28"/>
      <c r="G109" s="28"/>
    </row>
    <row r="110" spans="1:8" ht="19.5" customHeight="1">
      <c r="A110" s="16" t="s">
        <v>123</v>
      </c>
      <c r="B110" s="16"/>
      <c r="C110" s="1"/>
      <c r="D110" s="28"/>
      <c r="E110" s="28"/>
      <c r="F110" s="28"/>
      <c r="G110" s="28"/>
    </row>
    <row r="111" spans="1:8" ht="19.5" customHeight="1">
      <c r="A111" s="16" t="s">
        <v>124</v>
      </c>
      <c r="B111" s="16"/>
      <c r="C111" s="1"/>
      <c r="D111" s="28"/>
      <c r="E111" s="28"/>
      <c r="F111" s="28" t="s">
        <v>125</v>
      </c>
      <c r="G111" s="28"/>
    </row>
    <row r="112" spans="1:8" ht="1.8" customHeight="1">
      <c r="A112" s="16"/>
      <c r="B112" s="16"/>
      <c r="D112" s="17"/>
      <c r="E112" s="17"/>
      <c r="F112" s="129"/>
      <c r="G112" s="80"/>
    </row>
    <row r="113" spans="1:7" ht="20.100000000000001" customHeight="1">
      <c r="A113" s="16"/>
      <c r="B113" s="16"/>
      <c r="D113" s="17"/>
      <c r="E113" s="17"/>
      <c r="F113" s="17"/>
      <c r="G113" s="17"/>
    </row>
    <row r="114" spans="1:7">
      <c r="A114" s="16"/>
      <c r="B114" s="16"/>
      <c r="D114" s="17"/>
      <c r="E114" s="17"/>
      <c r="F114" s="17"/>
      <c r="G114" s="17"/>
    </row>
    <row r="115" spans="1:7">
      <c r="A115" s="16"/>
      <c r="B115" s="16"/>
      <c r="D115" s="17"/>
      <c r="E115" s="17"/>
      <c r="F115" s="17"/>
      <c r="G115" s="17"/>
    </row>
    <row r="116" spans="1:7">
      <c r="A116" s="16"/>
      <c r="B116" s="16"/>
      <c r="D116" s="17"/>
      <c r="E116" s="17"/>
      <c r="F116" s="17"/>
      <c r="G116" s="17"/>
    </row>
    <row r="117" spans="1:7">
      <c r="A117" s="16"/>
      <c r="B117" s="16"/>
      <c r="D117" s="17"/>
      <c r="E117" s="17"/>
      <c r="F117" s="17"/>
      <c r="G117" s="17"/>
    </row>
    <row r="118" spans="1:7">
      <c r="A118" s="16"/>
      <c r="B118" s="16"/>
      <c r="D118" s="17"/>
      <c r="E118" s="17"/>
      <c r="F118" s="17"/>
      <c r="G118" s="17"/>
    </row>
    <row r="119" spans="1:7">
      <c r="A119" s="16"/>
      <c r="B119" s="16"/>
      <c r="D119" s="17"/>
      <c r="E119" s="17"/>
      <c r="F119" s="17"/>
      <c r="G119" s="17"/>
    </row>
    <row r="120" spans="1:7">
      <c r="A120" s="16"/>
      <c r="B120" s="16"/>
      <c r="D120" s="17"/>
      <c r="E120" s="17"/>
      <c r="F120" s="17"/>
      <c r="G120" s="17"/>
    </row>
    <row r="121" spans="1:7">
      <c r="A121" s="16"/>
      <c r="B121" s="16"/>
      <c r="D121" s="17"/>
      <c r="E121" s="17"/>
      <c r="F121" s="17"/>
      <c r="G121" s="17"/>
    </row>
    <row r="122" spans="1:7">
      <c r="A122" s="16"/>
      <c r="B122" s="16"/>
      <c r="D122" s="17"/>
      <c r="E122" s="17"/>
      <c r="F122" s="17"/>
      <c r="G122" s="17"/>
    </row>
    <row r="123" spans="1:7">
      <c r="A123" s="16"/>
      <c r="B123" s="16"/>
      <c r="D123" s="17"/>
      <c r="E123" s="17"/>
      <c r="F123" s="17"/>
      <c r="G123" s="17"/>
    </row>
    <row r="124" spans="1:7">
      <c r="A124" s="16"/>
      <c r="B124" s="16"/>
      <c r="D124" s="17"/>
      <c r="E124" s="17"/>
      <c r="F124" s="17"/>
      <c r="G124" s="17"/>
    </row>
    <row r="125" spans="1:7">
      <c r="A125" s="16"/>
      <c r="B125" s="16"/>
      <c r="D125" s="17"/>
      <c r="E125" s="17"/>
      <c r="F125" s="17"/>
      <c r="G125" s="17"/>
    </row>
    <row r="126" spans="1:7">
      <c r="A126" s="16"/>
      <c r="B126" s="16"/>
      <c r="D126" s="17"/>
      <c r="E126" s="17"/>
      <c r="F126" s="17"/>
      <c r="G126" s="17"/>
    </row>
    <row r="127" spans="1:7">
      <c r="A127" s="16"/>
      <c r="B127" s="16"/>
      <c r="D127" s="17"/>
      <c r="E127" s="17"/>
      <c r="F127" s="17"/>
      <c r="G127" s="17"/>
    </row>
    <row r="128" spans="1:7">
      <c r="A128" s="16"/>
      <c r="B128" s="16"/>
      <c r="D128" s="17"/>
      <c r="E128" s="17"/>
      <c r="F128" s="17"/>
      <c r="G128" s="17"/>
    </row>
    <row r="129" spans="1:7">
      <c r="A129" s="16"/>
      <c r="B129" s="16"/>
      <c r="D129" s="17"/>
      <c r="E129" s="17"/>
      <c r="F129" s="17"/>
      <c r="G129" s="17"/>
    </row>
    <row r="130" spans="1:7">
      <c r="A130" s="16"/>
      <c r="B130" s="16"/>
      <c r="D130" s="17"/>
      <c r="E130" s="17"/>
      <c r="F130" s="17"/>
      <c r="G130" s="17"/>
    </row>
    <row r="131" spans="1:7">
      <c r="A131" s="16"/>
      <c r="B131" s="16"/>
      <c r="D131" s="17"/>
      <c r="E131" s="17"/>
      <c r="F131" s="17"/>
      <c r="G131" s="17"/>
    </row>
    <row r="132" spans="1:7">
      <c r="A132" s="16"/>
      <c r="B132" s="16"/>
      <c r="D132" s="17"/>
      <c r="E132" s="17"/>
      <c r="F132" s="17"/>
      <c r="G132" s="17"/>
    </row>
    <row r="133" spans="1:7">
      <c r="A133" s="16"/>
      <c r="B133" s="16"/>
      <c r="D133" s="17"/>
      <c r="E133" s="17"/>
      <c r="F133" s="17"/>
      <c r="G133" s="17"/>
    </row>
    <row r="134" spans="1:7">
      <c r="A134" s="16"/>
      <c r="B134" s="16"/>
      <c r="D134" s="17"/>
      <c r="E134" s="17"/>
      <c r="F134" s="17"/>
      <c r="G134" s="17"/>
    </row>
    <row r="135" spans="1:7">
      <c r="A135" s="16"/>
      <c r="B135" s="16"/>
      <c r="D135" s="17"/>
      <c r="E135" s="17"/>
      <c r="F135" s="17"/>
      <c r="G135" s="17"/>
    </row>
    <row r="136" spans="1:7">
      <c r="A136" s="16"/>
      <c r="B136" s="16"/>
      <c r="D136" s="17"/>
      <c r="E136" s="17"/>
      <c r="F136" s="17"/>
      <c r="G136" s="17"/>
    </row>
    <row r="137" spans="1:7">
      <c r="A137" s="16"/>
      <c r="B137" s="16"/>
      <c r="D137" s="17"/>
      <c r="E137" s="17"/>
      <c r="F137" s="17"/>
      <c r="G137" s="17"/>
    </row>
    <row r="138" spans="1:7">
      <c r="A138" s="16"/>
      <c r="B138" s="16"/>
      <c r="D138" s="17"/>
      <c r="E138" s="17"/>
      <c r="F138" s="17"/>
      <c r="G138" s="17"/>
    </row>
    <row r="139" spans="1:7">
      <c r="A139" s="16"/>
      <c r="B139" s="16"/>
      <c r="D139" s="17"/>
      <c r="E139" s="17"/>
      <c r="F139" s="17"/>
      <c r="G139" s="17"/>
    </row>
    <row r="140" spans="1:7">
      <c r="A140" s="16"/>
      <c r="B140" s="16"/>
      <c r="D140" s="17"/>
      <c r="E140" s="17"/>
      <c r="F140" s="17"/>
      <c r="G140" s="17"/>
    </row>
    <row r="141" spans="1:7">
      <c r="A141" s="16"/>
      <c r="B141" s="16"/>
      <c r="D141" s="17"/>
      <c r="E141" s="17"/>
      <c r="F141" s="17"/>
      <c r="G141" s="17"/>
    </row>
    <row r="142" spans="1:7">
      <c r="A142" s="16"/>
      <c r="B142" s="16"/>
      <c r="D142" s="17"/>
      <c r="E142" s="17"/>
      <c r="F142" s="17"/>
      <c r="G142" s="17"/>
    </row>
    <row r="143" spans="1:7">
      <c r="A143" s="16"/>
      <c r="B143" s="16"/>
      <c r="D143" s="17"/>
      <c r="E143" s="17"/>
      <c r="F143" s="17"/>
      <c r="G143" s="17"/>
    </row>
    <row r="144" spans="1:7">
      <c r="A144" s="16"/>
      <c r="B144" s="16"/>
      <c r="D144" s="17"/>
      <c r="E144" s="17"/>
      <c r="F144" s="17"/>
      <c r="G144" s="17"/>
    </row>
    <row r="145" spans="1:7">
      <c r="A145" s="20"/>
      <c r="B145" s="20"/>
      <c r="F145" s="17"/>
      <c r="G145" s="17"/>
    </row>
    <row r="146" spans="1:7">
      <c r="A146" s="20"/>
      <c r="B146" s="20"/>
    </row>
    <row r="147" spans="1:7">
      <c r="A147" s="20"/>
      <c r="B147" s="20"/>
    </row>
    <row r="148" spans="1:7">
      <c r="A148" s="20"/>
      <c r="B148" s="20"/>
    </row>
    <row r="149" spans="1:7">
      <c r="A149" s="20"/>
      <c r="B149" s="20"/>
    </row>
    <row r="150" spans="1:7">
      <c r="A150" s="20"/>
      <c r="B150" s="20"/>
    </row>
    <row r="151" spans="1:7">
      <c r="A151" s="20"/>
      <c r="B151" s="20"/>
    </row>
    <row r="152" spans="1:7">
      <c r="A152" s="20"/>
      <c r="B152" s="20"/>
    </row>
    <row r="153" spans="1:7">
      <c r="A153" s="20"/>
      <c r="B153" s="20"/>
    </row>
    <row r="154" spans="1:7">
      <c r="A154" s="20"/>
      <c r="B154" s="20"/>
    </row>
    <row r="155" spans="1:7">
      <c r="A155" s="20"/>
      <c r="B155" s="20"/>
    </row>
    <row r="156" spans="1:7">
      <c r="A156" s="20"/>
      <c r="B156" s="20"/>
    </row>
    <row r="157" spans="1:7">
      <c r="A157" s="20"/>
      <c r="B157" s="20"/>
    </row>
    <row r="158" spans="1:7">
      <c r="A158" s="20"/>
      <c r="B158" s="20"/>
    </row>
    <row r="159" spans="1:7">
      <c r="A159" s="20"/>
      <c r="B159" s="20"/>
    </row>
    <row r="160" spans="1:7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  <row r="209" spans="1:2">
      <c r="A209" s="20"/>
      <c r="B209" s="20"/>
    </row>
    <row r="210" spans="1:2">
      <c r="A210" s="20"/>
      <c r="B210" s="20"/>
    </row>
    <row r="211" spans="1:2">
      <c r="A211" s="20"/>
      <c r="B211" s="20"/>
    </row>
    <row r="212" spans="1:2">
      <c r="A212" s="20"/>
      <c r="B212" s="20"/>
    </row>
    <row r="213" spans="1:2">
      <c r="A213" s="20"/>
      <c r="B213" s="20"/>
    </row>
    <row r="214" spans="1:2">
      <c r="A214" s="20"/>
      <c r="B214" s="20"/>
    </row>
    <row r="215" spans="1:2">
      <c r="A215" s="20"/>
      <c r="B215" s="20"/>
    </row>
    <row r="216" spans="1:2">
      <c r="A216" s="20"/>
      <c r="B216" s="20"/>
    </row>
    <row r="217" spans="1:2">
      <c r="A217" s="20"/>
      <c r="B217" s="20"/>
    </row>
    <row r="218" spans="1:2">
      <c r="A218" s="20"/>
      <c r="B218" s="20"/>
    </row>
    <row r="219" spans="1:2">
      <c r="A219" s="20"/>
      <c r="B219" s="20"/>
    </row>
    <row r="220" spans="1:2">
      <c r="A220" s="20"/>
      <c r="B220" s="20"/>
    </row>
    <row r="221" spans="1:2">
      <c r="A221" s="20"/>
      <c r="B221" s="20"/>
    </row>
    <row r="222" spans="1:2">
      <c r="A222" s="20"/>
      <c r="B222" s="20"/>
    </row>
    <row r="223" spans="1:2">
      <c r="A223" s="20"/>
      <c r="B223" s="20"/>
    </row>
    <row r="224" spans="1:2">
      <c r="A224" s="20"/>
      <c r="B224" s="20"/>
    </row>
    <row r="225" spans="1:2">
      <c r="A225" s="20"/>
      <c r="B225" s="20"/>
    </row>
    <row r="226" spans="1:2">
      <c r="A226" s="20"/>
      <c r="B226" s="20"/>
    </row>
    <row r="227" spans="1:2">
      <c r="A227" s="20"/>
      <c r="B227" s="20"/>
    </row>
    <row r="228" spans="1:2">
      <c r="A228" s="20"/>
      <c r="B228" s="20"/>
    </row>
    <row r="229" spans="1:2">
      <c r="A229" s="20"/>
      <c r="B229" s="20"/>
    </row>
    <row r="230" spans="1:2">
      <c r="A230" s="20"/>
      <c r="B230" s="20"/>
    </row>
    <row r="231" spans="1:2">
      <c r="A231" s="20"/>
      <c r="B231" s="20"/>
    </row>
    <row r="232" spans="1:2">
      <c r="A232" s="20"/>
      <c r="B232" s="20"/>
    </row>
    <row r="233" spans="1:2">
      <c r="A233" s="20"/>
      <c r="B233" s="20"/>
    </row>
    <row r="234" spans="1:2">
      <c r="A234" s="20"/>
      <c r="B234" s="20"/>
    </row>
    <row r="235" spans="1:2">
      <c r="A235" s="20"/>
      <c r="B235" s="20"/>
    </row>
    <row r="236" spans="1:2">
      <c r="A236" s="20"/>
      <c r="B236" s="20"/>
    </row>
    <row r="237" spans="1:2">
      <c r="A237" s="20"/>
      <c r="B237" s="20"/>
    </row>
    <row r="238" spans="1:2">
      <c r="A238" s="20"/>
      <c r="B238" s="20"/>
    </row>
    <row r="239" spans="1:2">
      <c r="A239" s="20"/>
      <c r="B239" s="20"/>
    </row>
    <row r="240" spans="1:2">
      <c r="A240" s="20"/>
      <c r="B240" s="20"/>
    </row>
    <row r="241" spans="1:2">
      <c r="A241" s="20"/>
      <c r="B241" s="20"/>
    </row>
    <row r="242" spans="1:2">
      <c r="A242" s="20"/>
      <c r="B242" s="20"/>
    </row>
    <row r="243" spans="1:2">
      <c r="A243" s="20"/>
      <c r="B243" s="20"/>
    </row>
    <row r="244" spans="1:2">
      <c r="A244" s="20"/>
      <c r="B244" s="20"/>
    </row>
    <row r="245" spans="1:2">
      <c r="A245" s="20"/>
      <c r="B245" s="20"/>
    </row>
    <row r="246" spans="1:2">
      <c r="A246" s="20"/>
      <c r="B246" s="20"/>
    </row>
    <row r="247" spans="1:2">
      <c r="A247" s="20"/>
      <c r="B247" s="20"/>
    </row>
    <row r="248" spans="1:2">
      <c r="A248" s="20"/>
      <c r="B248" s="20"/>
    </row>
    <row r="249" spans="1:2">
      <c r="A249" s="20"/>
      <c r="B249" s="20"/>
    </row>
    <row r="250" spans="1:2">
      <c r="A250" s="20"/>
      <c r="B250" s="20"/>
    </row>
    <row r="251" spans="1:2">
      <c r="A251" s="20"/>
      <c r="B251" s="20"/>
    </row>
    <row r="252" spans="1:2">
      <c r="A252" s="20"/>
      <c r="B252" s="20"/>
    </row>
    <row r="253" spans="1:2">
      <c r="A253" s="20"/>
      <c r="B253" s="20"/>
    </row>
    <row r="254" spans="1:2">
      <c r="A254" s="20"/>
      <c r="B254" s="20"/>
    </row>
    <row r="255" spans="1:2">
      <c r="A255" s="20"/>
      <c r="B255" s="20"/>
    </row>
    <row r="256" spans="1:2">
      <c r="A256" s="20"/>
      <c r="B256" s="20"/>
    </row>
    <row r="257" spans="1:2">
      <c r="A257" s="20"/>
      <c r="B257" s="20"/>
    </row>
    <row r="258" spans="1:2">
      <c r="A258" s="20"/>
      <c r="B258" s="20"/>
    </row>
    <row r="259" spans="1:2">
      <c r="A259" s="20"/>
      <c r="B259" s="20"/>
    </row>
    <row r="260" spans="1:2">
      <c r="A260" s="20"/>
      <c r="B260" s="20"/>
    </row>
    <row r="261" spans="1:2">
      <c r="A261" s="20"/>
      <c r="B261" s="20"/>
    </row>
    <row r="262" spans="1:2">
      <c r="A262" s="20"/>
      <c r="B262" s="20"/>
    </row>
    <row r="263" spans="1:2">
      <c r="A263" s="20"/>
      <c r="B263" s="20"/>
    </row>
    <row r="264" spans="1:2">
      <c r="A264" s="20"/>
      <c r="B264" s="20"/>
    </row>
    <row r="265" spans="1:2">
      <c r="A265" s="20"/>
      <c r="B265" s="20"/>
    </row>
    <row r="266" spans="1:2">
      <c r="A266" s="20"/>
      <c r="B266" s="20"/>
    </row>
    <row r="267" spans="1:2">
      <c r="A267" s="20"/>
      <c r="B267" s="20"/>
    </row>
    <row r="268" spans="1:2">
      <c r="A268" s="20"/>
      <c r="B268" s="20"/>
    </row>
    <row r="269" spans="1:2">
      <c r="A269" s="20"/>
      <c r="B269" s="20"/>
    </row>
    <row r="270" spans="1:2">
      <c r="A270" s="20"/>
      <c r="B270" s="20"/>
    </row>
    <row r="271" spans="1:2">
      <c r="A271" s="20"/>
      <c r="B271" s="20"/>
    </row>
    <row r="272" spans="1:2">
      <c r="A272" s="20"/>
      <c r="B272" s="20"/>
    </row>
    <row r="273" spans="1:2">
      <c r="A273" s="20"/>
      <c r="B273" s="20"/>
    </row>
    <row r="274" spans="1:2">
      <c r="A274" s="20"/>
      <c r="B274" s="20"/>
    </row>
    <row r="275" spans="1:2">
      <c r="A275" s="20"/>
      <c r="B275" s="20"/>
    </row>
    <row r="276" spans="1:2">
      <c r="A276" s="20"/>
      <c r="B276" s="20"/>
    </row>
    <row r="277" spans="1:2">
      <c r="A277" s="20"/>
      <c r="B277" s="20"/>
    </row>
    <row r="278" spans="1:2">
      <c r="A278" s="20"/>
      <c r="B278" s="20"/>
    </row>
    <row r="279" spans="1:2">
      <c r="A279" s="20"/>
      <c r="B279" s="20"/>
    </row>
    <row r="280" spans="1:2">
      <c r="A280" s="20"/>
      <c r="B280" s="20"/>
    </row>
    <row r="281" spans="1:2">
      <c r="A281" s="20"/>
      <c r="B281" s="20"/>
    </row>
    <row r="282" spans="1:2">
      <c r="A282" s="20"/>
      <c r="B282" s="20"/>
    </row>
    <row r="283" spans="1:2">
      <c r="A283" s="20"/>
      <c r="B283" s="20"/>
    </row>
    <row r="284" spans="1:2">
      <c r="A284" s="20"/>
      <c r="B284" s="20"/>
    </row>
    <row r="285" spans="1:2">
      <c r="A285" s="20"/>
      <c r="B285" s="20"/>
    </row>
    <row r="286" spans="1:2">
      <c r="A286" s="20"/>
      <c r="B286" s="20"/>
    </row>
    <row r="287" spans="1:2">
      <c r="A287" s="20"/>
      <c r="B287" s="20"/>
    </row>
    <row r="288" spans="1:2">
      <c r="A288" s="20"/>
      <c r="B288" s="20"/>
    </row>
    <row r="289" spans="1:2">
      <c r="A289" s="20"/>
      <c r="B289" s="20"/>
    </row>
    <row r="290" spans="1:2">
      <c r="A290" s="20"/>
      <c r="B290" s="20"/>
    </row>
    <row r="291" spans="1:2">
      <c r="A291" s="20"/>
      <c r="B291" s="20"/>
    </row>
    <row r="292" spans="1:2">
      <c r="A292" s="20"/>
      <c r="B292" s="20"/>
    </row>
    <row r="293" spans="1:2">
      <c r="A293" s="20"/>
      <c r="B293" s="20"/>
    </row>
    <row r="294" spans="1:2">
      <c r="A294" s="20"/>
      <c r="B294" s="20"/>
    </row>
    <row r="295" spans="1:2">
      <c r="A295" s="20"/>
      <c r="B295" s="20"/>
    </row>
    <row r="296" spans="1:2">
      <c r="A296" s="20"/>
      <c r="B296" s="20"/>
    </row>
    <row r="297" spans="1:2">
      <c r="A297" s="20"/>
      <c r="B297" s="20"/>
    </row>
    <row r="298" spans="1:2">
      <c r="A298" s="20"/>
      <c r="B298" s="20"/>
    </row>
    <row r="299" spans="1:2">
      <c r="A299" s="20"/>
      <c r="B299" s="20"/>
    </row>
    <row r="300" spans="1:2">
      <c r="A300" s="20"/>
      <c r="B300" s="20"/>
    </row>
    <row r="301" spans="1:2">
      <c r="A301" s="20"/>
      <c r="B301" s="20"/>
    </row>
    <row r="302" spans="1:2">
      <c r="A302" s="20"/>
      <c r="B302" s="20"/>
    </row>
    <row r="303" spans="1:2">
      <c r="A303" s="20"/>
      <c r="B303" s="20"/>
    </row>
    <row r="304" spans="1:2">
      <c r="A304" s="20"/>
      <c r="B304" s="20"/>
    </row>
    <row r="305" spans="1:2">
      <c r="A305" s="20"/>
      <c r="B305" s="20"/>
    </row>
    <row r="306" spans="1:2">
      <c r="A306" s="20"/>
      <c r="B306" s="20"/>
    </row>
    <row r="307" spans="1:2">
      <c r="A307" s="20"/>
      <c r="B307" s="20"/>
    </row>
    <row r="308" spans="1:2">
      <c r="A308" s="20"/>
      <c r="B308" s="20"/>
    </row>
    <row r="309" spans="1:2">
      <c r="A309" s="20"/>
      <c r="B309" s="20"/>
    </row>
    <row r="310" spans="1:2">
      <c r="A310" s="20"/>
      <c r="B310" s="20"/>
    </row>
    <row r="311" spans="1:2">
      <c r="A311" s="20"/>
      <c r="B311" s="20"/>
    </row>
  </sheetData>
  <mergeCells count="22">
    <mergeCell ref="H29:H30"/>
    <mergeCell ref="C29:C30"/>
    <mergeCell ref="D29:G29"/>
    <mergeCell ref="F13:G13"/>
    <mergeCell ref="C14:E14"/>
    <mergeCell ref="D21:F21"/>
    <mergeCell ref="D20:F20"/>
    <mergeCell ref="C23:D23"/>
    <mergeCell ref="C18:E18"/>
    <mergeCell ref="C25:G25"/>
    <mergeCell ref="A27:G27"/>
    <mergeCell ref="A102:C102"/>
    <mergeCell ref="A33:G33"/>
    <mergeCell ref="A51:G51"/>
    <mergeCell ref="A29:A30"/>
    <mergeCell ref="F11:G11"/>
    <mergeCell ref="F3:G3"/>
    <mergeCell ref="F4:G4"/>
    <mergeCell ref="F5:G5"/>
    <mergeCell ref="F6:G6"/>
    <mergeCell ref="A34:G34"/>
    <mergeCell ref="B29:B30"/>
  </mergeCells>
  <phoneticPr fontId="3" type="noConversion"/>
  <pageMargins left="0.39370078740157483" right="0.27559055118110237" top="1.1811023622047245" bottom="0" header="0.39370078740157483" footer="0.19685039370078741"/>
  <pageSetup paperSize="9" scale="58" orientation="landscape" r:id="rId1"/>
  <headerFooter alignWithMargins="0"/>
  <rowBreaks count="2" manualBreakCount="2">
    <brk id="36" max="7" man="1"/>
    <brk id="7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51"/>
  <sheetViews>
    <sheetView view="pageBreakPreview" zoomScale="75" zoomScaleNormal="70" zoomScaleSheetLayoutView="85" workbookViewId="0">
      <selection activeCell="G9" sqref="G9"/>
    </sheetView>
  </sheetViews>
  <sheetFormatPr defaultColWidth="9.109375" defaultRowHeight="18"/>
  <cols>
    <col min="1" max="1" width="44.88671875" style="2" customWidth="1"/>
    <col min="2" max="2" width="13.5546875" style="12" customWidth="1"/>
    <col min="3" max="3" width="12.6640625" style="2" customWidth="1"/>
    <col min="4" max="4" width="16.109375" style="2" customWidth="1"/>
    <col min="5" max="5" width="15.44140625" style="2" customWidth="1"/>
    <col min="6" max="6" width="16.5546875" style="2" customWidth="1"/>
    <col min="7" max="7" width="15.33203125" style="2" customWidth="1"/>
    <col min="8" max="8" width="16.44140625" style="2" customWidth="1"/>
    <col min="9" max="9" width="15.5546875" style="2" customWidth="1"/>
    <col min="10" max="10" width="16.88671875" style="2" customWidth="1"/>
    <col min="11" max="13" width="16.6640625" style="2" customWidth="1"/>
    <col min="14" max="14" width="16" style="2" bestFit="1" customWidth="1"/>
    <col min="15" max="15" width="13" style="2" customWidth="1"/>
    <col min="16" max="17" width="9.109375" style="2"/>
    <col min="18" max="18" width="12.33203125" style="2" bestFit="1" customWidth="1"/>
    <col min="19" max="16384" width="9.109375" style="2"/>
  </cols>
  <sheetData>
    <row r="1" spans="2:5">
      <c r="B1" s="2"/>
    </row>
    <row r="2" spans="2:5">
      <c r="B2" s="2"/>
    </row>
    <row r="3" spans="2:5" ht="36" customHeight="1">
      <c r="B3" s="2"/>
    </row>
    <row r="4" spans="2:5" ht="20.100000000000001" customHeight="1">
      <c r="B4" s="2"/>
    </row>
    <row r="5" spans="2:5" ht="21.9" customHeight="1">
      <c r="B5" s="2"/>
    </row>
    <row r="6" spans="2:5" ht="10.5" customHeight="1">
      <c r="B6" s="2"/>
    </row>
    <row r="7" spans="2:5" ht="16.5" customHeight="1">
      <c r="B7" s="2"/>
    </row>
    <row r="8" spans="2:5" ht="10.5" customHeight="1">
      <c r="B8" s="2"/>
    </row>
    <row r="9" spans="2:5" ht="78.75" customHeight="1">
      <c r="B9" s="2"/>
    </row>
    <row r="10" spans="2:5" ht="18" customHeight="1">
      <c r="B10" s="2"/>
    </row>
    <row r="11" spans="2:5" ht="80.25" customHeight="1">
      <c r="B11" s="2"/>
    </row>
    <row r="12" spans="2:5" ht="23.25" customHeight="1">
      <c r="B12" s="2"/>
    </row>
    <row r="13" spans="2:5" ht="23.25" customHeight="1">
      <c r="B13" s="2"/>
    </row>
    <row r="14" spans="2:5" ht="23.25" customHeight="1">
      <c r="B14" s="2"/>
    </row>
    <row r="15" spans="2:5" ht="23.25" customHeight="1">
      <c r="B15" s="2"/>
    </row>
    <row r="16" spans="2:5" ht="21.75" customHeight="1">
      <c r="B16" s="2"/>
      <c r="E16" s="24"/>
    </row>
    <row r="17" spans="2:2" ht="21.75" customHeight="1">
      <c r="B17" s="2"/>
    </row>
    <row r="18" spans="2:2">
      <c r="B18" s="2"/>
    </row>
    <row r="19" spans="2:2">
      <c r="B19" s="2"/>
    </row>
    <row r="20" spans="2:2" ht="21" customHeight="1">
      <c r="B20" s="2"/>
    </row>
    <row r="21" spans="2:2" ht="21.9" customHeight="1">
      <c r="B21" s="2"/>
    </row>
    <row r="22" spans="2:2" ht="10.5" customHeight="1">
      <c r="B22" s="2"/>
    </row>
    <row r="23" spans="2:2" ht="38.25" customHeight="1">
      <c r="B23" s="2"/>
    </row>
    <row r="24" spans="2:2" ht="20.25" customHeight="1">
      <c r="B24" s="2"/>
    </row>
    <row r="25" spans="2:2" ht="15.75" customHeight="1">
      <c r="B25" s="2"/>
    </row>
    <row r="26" spans="2:2" ht="20.100000000000001" customHeight="1">
      <c r="B26" s="2"/>
    </row>
    <row r="27" spans="2:2" ht="15" customHeight="1">
      <c r="B27" s="2"/>
    </row>
    <row r="28" spans="2:2" ht="10.5" customHeight="1">
      <c r="B28" s="2"/>
    </row>
    <row r="29" spans="2:2" ht="30.75" customHeight="1">
      <c r="B29" s="2"/>
    </row>
    <row r="30" spans="2:2">
      <c r="B30" s="2"/>
    </row>
    <row r="31" spans="2:2">
      <c r="B31" s="2"/>
    </row>
    <row r="32" spans="2:2" ht="21.9" customHeight="1">
      <c r="B32" s="2"/>
    </row>
    <row r="33" spans="1:13" ht="20.100000000000001" customHeight="1">
      <c r="B33" s="2"/>
    </row>
    <row r="34" spans="1:13" ht="63.9" customHeight="1">
      <c r="B34" s="2"/>
    </row>
    <row r="35" spans="1:13">
      <c r="B35" s="2"/>
    </row>
    <row r="36" spans="1:13" ht="18" customHeight="1">
      <c r="B36" s="2"/>
    </row>
    <row r="37" spans="1:13" ht="20.100000000000001" customHeight="1">
      <c r="B37" s="2"/>
    </row>
    <row r="38" spans="1:13" ht="20.100000000000001" customHeight="1">
      <c r="B38" s="2"/>
    </row>
    <row r="39" spans="1:13" ht="20.100000000000001" customHeight="1">
      <c r="B39" s="2"/>
    </row>
    <row r="40" spans="1:13" ht="20.100000000000001" customHeight="1">
      <c r="A40" s="13"/>
      <c r="B40" s="14"/>
      <c r="C40" s="14"/>
      <c r="D40" s="14"/>
      <c r="E40" s="14"/>
      <c r="F40" s="9"/>
      <c r="G40" s="9"/>
      <c r="H40" s="3"/>
      <c r="I40" s="3"/>
      <c r="J40" s="3"/>
      <c r="K40" s="3"/>
      <c r="L40" s="3"/>
      <c r="M40" s="3"/>
    </row>
    <row r="41" spans="1:13">
      <c r="C41" s="18"/>
      <c r="D41" s="18"/>
      <c r="E41" s="18"/>
    </row>
    <row r="42" spans="1:13">
      <c r="C42" s="18"/>
      <c r="D42" s="18"/>
      <c r="E42" s="18"/>
    </row>
    <row r="43" spans="1:13">
      <c r="C43" s="18"/>
      <c r="D43" s="18"/>
      <c r="E43" s="18"/>
    </row>
    <row r="44" spans="1:13">
      <c r="C44" s="18"/>
      <c r="D44" s="18"/>
      <c r="E44" s="18"/>
    </row>
    <row r="45" spans="1:13">
      <c r="C45" s="18"/>
      <c r="D45" s="18"/>
      <c r="E45" s="18"/>
    </row>
    <row r="46" spans="1:13">
      <c r="C46" s="18"/>
      <c r="D46" s="18"/>
      <c r="E46" s="18"/>
    </row>
    <row r="47" spans="1:13">
      <c r="C47" s="18"/>
      <c r="D47" s="18"/>
      <c r="E47" s="18"/>
    </row>
    <row r="48" spans="1:13">
      <c r="C48" s="18"/>
      <c r="D48" s="18"/>
      <c r="E48" s="18"/>
    </row>
    <row r="49" spans="3:5">
      <c r="C49" s="18"/>
      <c r="D49" s="18"/>
      <c r="E49" s="18"/>
    </row>
    <row r="50" spans="3:5">
      <c r="C50" s="18"/>
      <c r="D50" s="18"/>
      <c r="E50" s="18"/>
    </row>
    <row r="51" spans="3:5">
      <c r="C51" s="18"/>
      <c r="D51" s="18"/>
      <c r="E51" s="18"/>
    </row>
  </sheetData>
  <phoneticPr fontId="3" type="noConversion"/>
  <pageMargins left="0.19685039370078741" right="0.19685039370078741" top="0.86614173228346458" bottom="0.23622047244094491" header="0.27559055118110237" footer="0.15748031496062992"/>
  <pageSetup paperSize="9" scale="62" orientation="landscape" verticalDpi="1200" r:id="rId1"/>
  <headerFooter alignWithMargins="0">
    <oddHeader xml:space="preserve">&amp;C&amp;"Times New Roman,обычный"&amp;14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A35"/>
  <sheetViews>
    <sheetView view="pageBreakPreview" zoomScale="70" zoomScaleSheetLayoutView="70" workbookViewId="0">
      <selection activeCell="J15" sqref="J15"/>
    </sheetView>
  </sheetViews>
  <sheetFormatPr defaultColWidth="9.109375" defaultRowHeight="18"/>
  <cols>
    <col min="1" max="1" width="8.33203125" style="2" customWidth="1"/>
    <col min="2" max="2" width="38.44140625" style="2" customWidth="1"/>
    <col min="3" max="6" width="11.33203125" style="2" customWidth="1"/>
    <col min="7" max="7" width="13.88671875" style="2" customWidth="1"/>
    <col min="8" max="9" width="11" style="2" customWidth="1"/>
    <col min="10" max="10" width="14.109375" style="2" customWidth="1"/>
    <col min="11" max="11" width="11" style="2" customWidth="1"/>
    <col min="12" max="12" width="13.109375" style="2" customWidth="1"/>
    <col min="13" max="14" width="11" style="2" customWidth="1"/>
    <col min="15" max="15" width="12.44140625" style="2" customWidth="1"/>
    <col min="16" max="16" width="10.6640625" style="2" customWidth="1"/>
    <col min="17" max="19" width="11" style="2" customWidth="1"/>
    <col min="20" max="20" width="10.5546875" style="2" customWidth="1"/>
    <col min="21" max="22" width="11" style="2" customWidth="1"/>
    <col min="23" max="23" width="7.109375" style="2" customWidth="1"/>
    <col min="24" max="24" width="11" style="2" customWidth="1"/>
    <col min="25" max="25" width="10.44140625" style="2" customWidth="1"/>
    <col min="26" max="29" width="11" style="2" customWidth="1"/>
    <col min="30" max="30" width="8.5546875" style="2" customWidth="1"/>
    <col min="31" max="31" width="12.109375" style="2" customWidth="1"/>
    <col min="32" max="16384" width="9.109375" style="2"/>
  </cols>
  <sheetData>
    <row r="2" s="19" customFormat="1" ht="18.75" customHeight="1"/>
    <row r="4" ht="30" customHeight="1"/>
    <row r="5" ht="30" customHeight="1"/>
    <row r="6" ht="39.9" customHeight="1"/>
    <row r="7" ht="18" customHeight="1"/>
    <row r="8" ht="18.75" customHeight="1"/>
    <row r="12" ht="20.100000000000001" customHeight="1"/>
    <row r="13" ht="20.100000000000001" customHeight="1"/>
    <row r="14" ht="20.100000000000001" customHeight="1"/>
    <row r="15" ht="20.100000000000001" customHeight="1"/>
    <row r="16" ht="20.100000000000001" customHeight="1"/>
    <row r="17" s="19" customFormat="1" ht="20.100000000000001" customHeight="1"/>
    <row r="18" s="21" customFormat="1" ht="20.100000000000001" customHeight="1"/>
    <row r="19" s="22" customFormat="1" ht="34.5" customHeight="1"/>
    <row r="20" s="22" customFormat="1" ht="63.75" customHeight="1"/>
    <row r="21" s="23" customFormat="1" ht="82.5" customHeight="1"/>
    <row r="22" s="22" customFormat="1" ht="18" customHeight="1"/>
    <row r="23" s="22" customFormat="1" ht="17.399999999999999"/>
    <row r="24" s="22" customFormat="1" ht="20.100000000000001" customHeight="1"/>
    <row r="25" s="22" customFormat="1" ht="20.100000000000001" customHeight="1"/>
    <row r="26" s="22" customFormat="1" ht="20.100000000000001" customHeight="1"/>
    <row r="27" s="22" customFormat="1" ht="20.100000000000001" customHeight="1"/>
    <row r="28" s="22" customFormat="1" ht="20.100000000000001" customHeight="1"/>
    <row r="29" s="22" customFormat="1" ht="20.100000000000001" customHeight="1"/>
    <row r="30" s="22" customFormat="1" ht="20.100000000000001" customHeight="1"/>
    <row r="31" ht="20.100000000000001" customHeight="1"/>
    <row r="32" ht="20.100000000000001" customHeight="1"/>
    <row r="35" ht="26.25" customHeight="1"/>
  </sheetData>
  <phoneticPr fontId="3" type="noConversion"/>
  <pageMargins left="0.35433070866141736" right="0.19685039370078741" top="0.62992125984251968" bottom="0.55118110236220474" header="0.35433070866141736" footer="0.31496062992125984"/>
  <pageSetup paperSize="9" scale="39" orientation="landscape" verticalDpi="1200" r:id="rId1"/>
  <headerFooter alignWithMargins="0"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I. Фін план</vt:lpstr>
      <vt:lpstr>1.1. Інша інфо_1</vt:lpstr>
      <vt:lpstr>1.2. Інша інфо_2</vt:lpstr>
      <vt:lpstr>'I. Фін план'!Заголовки_для_печати</vt:lpstr>
      <vt:lpstr>'1.1. Інша інфо_1'!Область_печати</vt:lpstr>
      <vt:lpstr>'I. Фін план'!Область_печати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2024-04-24T11:20:14Z</cp:lastPrinted>
  <dcterms:created xsi:type="dcterms:W3CDTF">2003-03-13T16:00:22Z</dcterms:created>
  <dcterms:modified xsi:type="dcterms:W3CDTF">2024-04-24T11:22:45Z</dcterms:modified>
</cp:coreProperties>
</file>