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8" windowHeight="5808"/>
  </bookViews>
  <sheets>
    <sheet name="Дод 3" sheetId="1" r:id="rId1"/>
  </sheets>
  <definedNames>
    <definedName name="_xlnm.Print_Titles" localSheetId="0">'Дод 3'!$9:$13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O58" i="1" l="1"/>
  <c r="N58" i="1"/>
  <c r="M58" i="1"/>
  <c r="L58" i="1"/>
  <c r="K58" i="1"/>
  <c r="J58" i="1"/>
  <c r="I58" i="1"/>
  <c r="H58" i="1"/>
  <c r="F58" i="1"/>
  <c r="E58" i="1"/>
  <c r="H14" i="1"/>
  <c r="E14" i="1"/>
  <c r="H15" i="1"/>
  <c r="G15" i="1"/>
  <c r="G14" i="1" s="1"/>
  <c r="G58" i="1" s="1"/>
  <c r="E15" i="1"/>
  <c r="F15" i="1"/>
  <c r="F14" i="1"/>
  <c r="E28" i="1"/>
  <c r="F17" i="1"/>
  <c r="F28" i="1"/>
  <c r="E19" i="1"/>
  <c r="F19" i="1"/>
  <c r="P37" i="1" l="1"/>
  <c r="P38" i="1"/>
  <c r="P41" i="1"/>
  <c r="P40" i="1"/>
  <c r="P17" i="1"/>
  <c r="P14" i="1"/>
  <c r="P58" i="1" s="1"/>
  <c r="P15" i="1"/>
  <c r="E17" i="1"/>
  <c r="E37" i="1"/>
  <c r="H37" i="1"/>
  <c r="G37" i="1"/>
  <c r="F37" i="1"/>
  <c r="H38" i="1"/>
  <c r="G38" i="1"/>
  <c r="E38" i="1"/>
  <c r="F38" i="1"/>
  <c r="H41" i="1"/>
  <c r="F41" i="1"/>
  <c r="E41" i="1"/>
  <c r="H40" i="1"/>
  <c r="F40" i="1"/>
  <c r="E40" i="1"/>
  <c r="E30" i="1"/>
  <c r="F30" i="1"/>
</calcChain>
</file>

<file path=xl/sharedStrings.xml><?xml version="1.0" encoding="utf-8"?>
<sst xmlns="http://schemas.openxmlformats.org/spreadsheetml/2006/main" count="211" uniqueCount="173">
  <si>
    <t>Додаток 3</t>
  </si>
  <si>
    <t>РОЗПОДІЛ</t>
  </si>
  <si>
    <t>07549000000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</si>
  <si>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</si>
  <si>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</si>
  <si>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</si>
  <si>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</si>
  <si>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</si>
  <si>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</si>
  <si>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</si>
  <si>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</si>
  <si>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</si>
  <si>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</si>
  <si>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</si>
  <si>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</si>
  <si>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</si>
  <si>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</si>
  <si>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</si>
  <si>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</si>
  <si>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</si>
  <si>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</si>
  <si>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</si>
  <si>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</si>
  <si>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</si>
  <si>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</si>
  <si>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</si>
  <si>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</si>
  <si>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</si>
  <si>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</si>
  <si>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</si>
  <si>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</si>
  <si>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</si>
  <si>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</si>
  <si>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</si>
  <si>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</si>
  <si>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</si>
  <si>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</si>
  <si>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</si>
  <si>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</si>
  <si>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</si>
  <si>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</si>
  <si>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</si>
  <si>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</si>
  <si>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</si>
  <si>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</si>
  <si>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</si>
  <si>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</si>
  <si>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</si>
  <si>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</si>
  <si>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</si>
  <si>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0113105</t>
  </si>
  <si>
    <t>3105</t>
  </si>
  <si>
    <t>Надання реабілітаційних послуг особам з інвалідністю та дітям з інвалідністю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</si>
  <si>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</si>
  <si>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</si>
  <si>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</si>
  <si>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</si>
  <si>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</si>
  <si>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</si>
  <si>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</si>
  <si>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</si>
  <si>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</si>
  <si>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</si>
  <si>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</si>
  <si>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</si>
  <si>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</si>
  <si>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</si>
  <si>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</si>
  <si>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</si>
  <si>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</si>
  <si>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</si>
  <si>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</si>
  <si>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</si>
  <si>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</si>
  <si>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</si>
  <si>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</si>
  <si>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</si>
  <si>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</si>
  <si>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</si>
  <si>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</si>
  <si>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</si>
  <si>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</si>
  <si>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</si>
  <si>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</si>
  <si>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</si>
  <si>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</si>
  <si>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</si>
  <si>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0117622</t>
  </si>
  <si>
    <t>7622</t>
  </si>
  <si>
    <t>0470</t>
  </si>
  <si>
    <t>Реалізація програм і заходів в галузі туризму та курортів</t>
  </si>
  <si>
    <t>0117693</t>
  </si>
  <si>
    <t>7693</t>
  </si>
  <si>
    <t>0490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</si>
  <si>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</si>
  <si>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</si>
  <si>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</si>
  <si>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</si>
  <si>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</si>
  <si>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0118330</t>
  </si>
  <si>
    <t>8330</t>
  </si>
  <si>
    <t>0540</t>
  </si>
  <si>
    <t>Інша діяльність у сфері екології та охорони природних ресурсів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</si>
  <si>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</si>
  <si>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</si>
  <si>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</si>
  <si>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</si>
  <si>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</si>
  <si>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</si>
  <si>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</si>
  <si>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</si>
  <si>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</si>
  <si>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</si>
  <si>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</si>
  <si>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</si>
  <si>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</si>
  <si>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</si>
  <si>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</si>
  <si>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</si>
  <si>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</si>
  <si>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</si>
  <si>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</si>
  <si>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</si>
  <si>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</si>
  <si>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</si>
  <si>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</si>
  <si>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</si>
  <si>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</si>
  <si>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</si>
  <si>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</si>
  <si>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</si>
  <si>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</si>
  <si>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</si>
  <si>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</si>
  <si>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</si>
  <si>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</si>
  <si>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</si>
  <si>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</si>
  <si>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</si>
  <si>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</si>
  <si>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</si>
  <si>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</si>
  <si>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</si>
  <si>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</si>
  <si>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</si>
  <si>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</si>
  <si>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</si>
  <si>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</si>
  <si>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Інші заходи в галузі культури і мистецтва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</si>
  <si>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</si>
  <si>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</si>
  <si>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</si>
  <si>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</si>
  <si>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</si>
  <si>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0443</t>
  </si>
  <si>
    <t>Будівництво освітніх установ та закладів</t>
  </si>
  <si>
    <t>3700000</t>
  </si>
  <si>
    <t>3710000</t>
  </si>
  <si>
    <t>3710160</t>
  </si>
  <si>
    <t>УСЬОГО</t>
  </si>
  <si>
    <t>X</t>
  </si>
  <si>
    <t>до рішення міської ради</t>
  </si>
  <si>
    <t>видатків міського бюджету на 2022 рік</t>
  </si>
  <si>
    <t>Рахiвська мiська рада (головний розпорядник)</t>
  </si>
  <si>
    <t>Рахiвська мiська рада (відповідальний виконавець)</t>
  </si>
  <si>
    <t>Відділ освіти,культури,молоді та спорту Рахівської міської ради (головний розпорядник)</t>
  </si>
  <si>
    <t>Відділ освіти,культури,молоді та спорту Рахівської міської ради (відповідальний виконавець)</t>
  </si>
  <si>
    <t>Фінансовий відділ Рахівської міської ради (головний розпорядник)</t>
  </si>
  <si>
    <t>Фінансовий відділ Рахівської міської ради (відповідальний виконавець)</t>
  </si>
  <si>
    <t xml:space="preserve">Секретар ради </t>
  </si>
  <si>
    <t>Д.БРЕХЛІЧУК</t>
  </si>
  <si>
    <t xml:space="preserve"> 18-ї сесії 8-го скликання</t>
  </si>
  <si>
    <t>від 23.12.2021 р. №336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</si>
</sst>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164" fontId="1" fillId="3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E1" workbookViewId="0">
      <selection activeCell="O7" sqref="O7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ht="61.2" customHeight="1" x14ac:dyDescent="0.3">
      <c r="P1" s="15" t="s">
        <v>0</v>
      </c>
    </row>
    <row r="2" spans="1:16" x14ac:dyDescent="0.3">
      <c r="P2" s="15" t="s">
        <v>161</v>
      </c>
    </row>
    <row r="3" spans="1:16" x14ac:dyDescent="0.3">
      <c r="P3" s="15" t="s">
        <v>171</v>
      </c>
    </row>
    <row r="4" spans="1:16" x14ac:dyDescent="0.3">
      <c r="P4" s="15" t="s">
        <v>172</v>
      </c>
    </row>
    <row r="5" spans="1:16" x14ac:dyDescent="0.3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3">
      <c r="A6" s="22" t="s">
        <v>162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1" t="s">
        <v>2</v>
      </c>
    </row>
    <row r="8" spans="1:16" x14ac:dyDescent="0.3">
      <c r="A8" t="s">
        <v>3</v>
      </c>
      <c r="P8" s="2" t="s">
        <v>4</v>
      </c>
    </row>
    <row r="9" spans="1:16" x14ac:dyDescent="0.3">
      <c r="A9" s="24" t="s">
        <v>5</v>
      </c>
      <c r="B9" s="24" t="s">
        <v>6</v>
      </c>
      <c r="C9" s="24" t="s">
        <v>7</v>
      </c>
      <c r="D9" s="25" t="s">
        <v>8</v>
      </c>
      <c r="E9" s="25" t="s">
        <v>9</v>
      </c>
      <c r="F9" s="25"/>
      <c r="G9" s="25"/>
      <c r="H9" s="25"/>
      <c r="I9" s="25"/>
      <c r="J9" s="25" t="s">
        <v>16</v>
      </c>
      <c r="K9" s="25"/>
      <c r="L9" s="25"/>
      <c r="M9" s="25"/>
      <c r="N9" s="25"/>
      <c r="O9" s="25"/>
      <c r="P9" s="26" t="s">
        <v>18</v>
      </c>
    </row>
    <row r="10" spans="1:16" x14ac:dyDescent="0.3">
      <c r="A10" s="25"/>
      <c r="B10" s="25"/>
      <c r="C10" s="25"/>
      <c r="D10" s="25"/>
      <c r="E10" s="26" t="s">
        <v>10</v>
      </c>
      <c r="F10" s="25" t="s">
        <v>11</v>
      </c>
      <c r="G10" s="25" t="s">
        <v>12</v>
      </c>
      <c r="H10" s="25"/>
      <c r="I10" s="25" t="s">
        <v>15</v>
      </c>
      <c r="J10" s="26" t="s">
        <v>10</v>
      </c>
      <c r="K10" s="25" t="s">
        <v>17</v>
      </c>
      <c r="L10" s="25" t="s">
        <v>11</v>
      </c>
      <c r="M10" s="25" t="s">
        <v>12</v>
      </c>
      <c r="N10" s="25"/>
      <c r="O10" s="25" t="s">
        <v>15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13</v>
      </c>
      <c r="H11" s="25" t="s">
        <v>14</v>
      </c>
      <c r="I11" s="25"/>
      <c r="J11" s="25"/>
      <c r="K11" s="25"/>
      <c r="L11" s="25"/>
      <c r="M11" s="25" t="s">
        <v>13</v>
      </c>
      <c r="N11" s="25" t="s">
        <v>14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19</v>
      </c>
      <c r="B14" s="5" t="s">
        <v>20</v>
      </c>
      <c r="C14" s="5" t="s">
        <v>20</v>
      </c>
      <c r="D14" s="6" t="s">
        <v>163</v>
      </c>
      <c r="E14" s="7">
        <f>E15</f>
        <v>38840992</v>
      </c>
      <c r="F14" s="8">
        <f>F15</f>
        <v>38840992</v>
      </c>
      <c r="G14" s="8">
        <f>G15</f>
        <v>13479523</v>
      </c>
      <c r="H14" s="8">
        <f>H15</f>
        <v>2515500</v>
      </c>
      <c r="I14" s="8">
        <v>0</v>
      </c>
      <c r="J14" s="7">
        <v>4010300</v>
      </c>
      <c r="K14" s="8">
        <v>4000000</v>
      </c>
      <c r="L14" s="8">
        <v>10300</v>
      </c>
      <c r="M14" s="8">
        <v>0</v>
      </c>
      <c r="N14" s="8">
        <v>0</v>
      </c>
      <c r="O14" s="8">
        <v>4000000</v>
      </c>
      <c r="P14" s="7">
        <f>E14+J14</f>
        <v>42851292</v>
      </c>
    </row>
    <row r="15" spans="1:16" ht="27.6" x14ac:dyDescent="0.3">
      <c r="A15" s="5" t="s">
        <v>21</v>
      </c>
      <c r="B15" s="5" t="s">
        <v>20</v>
      </c>
      <c r="C15" s="5" t="s">
        <v>20</v>
      </c>
      <c r="D15" s="6" t="s">
        <v>164</v>
      </c>
      <c r="E15" s="19">
        <f>E16+E17+E18+E19+E20+E21+E22+E23+E24+E25+E26+E27+E28+E29+E30+E31+E32+E33+E34+E35+E36</f>
        <v>38840992</v>
      </c>
      <c r="F15" s="8">
        <f>F16+F17+F18+F19+F20+F21+F22+F23+F24+F25+F26+F27+F28+F29+F30+F31+F32+F33+F34+F35+F36</f>
        <v>38840992</v>
      </c>
      <c r="G15" s="8">
        <f t="shared" ref="G15:H15" si="0">G16+G17+G18+G19+G20+G21+G22+G23+G24+G25+G26+G27+G28+G29+G30+G31+G32+G33+G34+G35+G36</f>
        <v>13479523</v>
      </c>
      <c r="H15" s="8">
        <f t="shared" si="0"/>
        <v>2515500</v>
      </c>
      <c r="I15" s="8">
        <v>0</v>
      </c>
      <c r="J15" s="7">
        <v>4010300</v>
      </c>
      <c r="K15" s="8">
        <v>4000000</v>
      </c>
      <c r="L15" s="8">
        <v>10300</v>
      </c>
      <c r="M15" s="8">
        <v>0</v>
      </c>
      <c r="N15" s="8">
        <v>0</v>
      </c>
      <c r="O15" s="8">
        <v>4000000</v>
      </c>
      <c r="P15" s="7">
        <f>E15+J15</f>
        <v>42851292</v>
      </c>
    </row>
    <row r="16" spans="1:16" ht="69" x14ac:dyDescent="0.3">
      <c r="A16" s="9" t="s">
        <v>22</v>
      </c>
      <c r="B16" s="9" t="s">
        <v>23</v>
      </c>
      <c r="C16" s="9" t="s">
        <v>24</v>
      </c>
      <c r="D16" s="10" t="s">
        <v>25</v>
      </c>
      <c r="E16" s="11">
        <v>14500000</v>
      </c>
      <c r="F16" s="12">
        <v>14500000</v>
      </c>
      <c r="G16" s="12">
        <v>10759000</v>
      </c>
      <c r="H16" s="12">
        <v>760000</v>
      </c>
      <c r="I16" s="12">
        <v>0</v>
      </c>
      <c r="J16" s="11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1">
        <v>14500000</v>
      </c>
    </row>
    <row r="17" spans="1:16" x14ac:dyDescent="0.3">
      <c r="A17" s="9" t="s">
        <v>26</v>
      </c>
      <c r="B17" s="9" t="s">
        <v>27</v>
      </c>
      <c r="C17" s="9" t="s">
        <v>28</v>
      </c>
      <c r="D17" s="10" t="s">
        <v>29</v>
      </c>
      <c r="E17" s="11">
        <f>932373+100000</f>
        <v>1032373</v>
      </c>
      <c r="F17" s="18">
        <f>832373+200000</f>
        <v>1032373</v>
      </c>
      <c r="G17" s="12">
        <f>474973+81000</f>
        <v>555973</v>
      </c>
      <c r="H17" s="12">
        <v>20900</v>
      </c>
      <c r="I17" s="12">
        <v>0</v>
      </c>
      <c r="J17" s="1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1">
        <f>F17</f>
        <v>1032373</v>
      </c>
    </row>
    <row r="18" spans="1:16" x14ac:dyDescent="0.3">
      <c r="A18" s="9" t="s">
        <v>30</v>
      </c>
      <c r="B18" s="9" t="s">
        <v>31</v>
      </c>
      <c r="C18" s="9" t="s">
        <v>32</v>
      </c>
      <c r="D18" s="10" t="s">
        <v>33</v>
      </c>
      <c r="E18" s="11">
        <v>0</v>
      </c>
      <c r="F18" s="12">
        <v>0</v>
      </c>
      <c r="G18" s="12">
        <v>0</v>
      </c>
      <c r="H18" s="12">
        <v>0</v>
      </c>
      <c r="I18" s="12">
        <v>0</v>
      </c>
      <c r="J18" s="11">
        <v>500000</v>
      </c>
      <c r="K18" s="12">
        <v>500000</v>
      </c>
      <c r="L18" s="12">
        <v>0</v>
      </c>
      <c r="M18" s="12">
        <v>0</v>
      </c>
      <c r="N18" s="12">
        <v>0</v>
      </c>
      <c r="O18" s="12">
        <v>500000</v>
      </c>
      <c r="P18" s="11">
        <v>500000</v>
      </c>
    </row>
    <row r="19" spans="1:16" ht="27.6" x14ac:dyDescent="0.3">
      <c r="A19" s="9" t="s">
        <v>34</v>
      </c>
      <c r="B19" s="9" t="s">
        <v>35</v>
      </c>
      <c r="C19" s="9" t="s">
        <v>36</v>
      </c>
      <c r="D19" s="10" t="s">
        <v>37</v>
      </c>
      <c r="E19" s="11">
        <f>F19</f>
        <v>7185000</v>
      </c>
      <c r="F19" s="18">
        <f>6185000+1000000</f>
        <v>7185000</v>
      </c>
      <c r="G19" s="12">
        <v>0</v>
      </c>
      <c r="H19" s="12">
        <v>0</v>
      </c>
      <c r="I19" s="12">
        <v>0</v>
      </c>
      <c r="J19" s="11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1">
        <v>7185000</v>
      </c>
    </row>
    <row r="20" spans="1:16" ht="41.4" x14ac:dyDescent="0.3">
      <c r="A20" s="9" t="s">
        <v>38</v>
      </c>
      <c r="B20" s="9" t="s">
        <v>39</v>
      </c>
      <c r="C20" s="9" t="s">
        <v>40</v>
      </c>
      <c r="D20" s="10" t="s">
        <v>41</v>
      </c>
      <c r="E20" s="11">
        <v>1293100</v>
      </c>
      <c r="F20" s="12">
        <v>1293100</v>
      </c>
      <c r="G20" s="12">
        <v>0</v>
      </c>
      <c r="H20" s="12">
        <v>0</v>
      </c>
      <c r="I20" s="12">
        <v>0</v>
      </c>
      <c r="J20" s="11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1">
        <v>1293100</v>
      </c>
    </row>
    <row r="21" spans="1:16" ht="27.6" x14ac:dyDescent="0.3">
      <c r="A21" s="9" t="s">
        <v>42</v>
      </c>
      <c r="B21" s="9" t="s">
        <v>43</v>
      </c>
      <c r="C21" s="9" t="s">
        <v>44</v>
      </c>
      <c r="D21" s="10" t="s">
        <v>45</v>
      </c>
      <c r="E21" s="11">
        <v>100000</v>
      </c>
      <c r="F21" s="12">
        <v>100000</v>
      </c>
      <c r="G21" s="12">
        <v>0</v>
      </c>
      <c r="H21" s="12">
        <v>0</v>
      </c>
      <c r="I21" s="12">
        <v>0</v>
      </c>
      <c r="J21" s="11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1">
        <v>100000</v>
      </c>
    </row>
    <row r="22" spans="1:16" ht="55.2" x14ac:dyDescent="0.3">
      <c r="A22" s="9" t="s">
        <v>46</v>
      </c>
      <c r="B22" s="9" t="s">
        <v>47</v>
      </c>
      <c r="C22" s="9" t="s">
        <v>48</v>
      </c>
      <c r="D22" s="10" t="s">
        <v>49</v>
      </c>
      <c r="E22" s="11">
        <v>2918219</v>
      </c>
      <c r="F22" s="12">
        <v>2918219</v>
      </c>
      <c r="G22" s="12">
        <v>1723950</v>
      </c>
      <c r="H22" s="12">
        <v>113000</v>
      </c>
      <c r="I22" s="12">
        <v>0</v>
      </c>
      <c r="J22" s="1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1">
        <v>2918219</v>
      </c>
    </row>
    <row r="23" spans="1:16" ht="27.6" x14ac:dyDescent="0.3">
      <c r="A23" s="9" t="s">
        <v>50</v>
      </c>
      <c r="B23" s="9" t="s">
        <v>51</v>
      </c>
      <c r="C23" s="9" t="s">
        <v>31</v>
      </c>
      <c r="D23" s="10" t="s">
        <v>52</v>
      </c>
      <c r="E23" s="11">
        <v>581300</v>
      </c>
      <c r="F23" s="12">
        <v>581300</v>
      </c>
      <c r="G23" s="12">
        <v>440600</v>
      </c>
      <c r="H23" s="12">
        <v>21600</v>
      </c>
      <c r="I23" s="12">
        <v>0</v>
      </c>
      <c r="J23" s="1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1">
        <v>581300</v>
      </c>
    </row>
    <row r="24" spans="1:16" ht="82.8" x14ac:dyDescent="0.3">
      <c r="A24" s="9" t="s">
        <v>53</v>
      </c>
      <c r="B24" s="9" t="s">
        <v>54</v>
      </c>
      <c r="C24" s="9" t="s">
        <v>31</v>
      </c>
      <c r="D24" s="10" t="s">
        <v>55</v>
      </c>
      <c r="E24" s="11">
        <v>150000</v>
      </c>
      <c r="F24" s="12">
        <v>150000</v>
      </c>
      <c r="G24" s="12">
        <v>0</v>
      </c>
      <c r="H24" s="12">
        <v>0</v>
      </c>
      <c r="I24" s="12">
        <v>0</v>
      </c>
      <c r="J24" s="11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1">
        <v>150000</v>
      </c>
    </row>
    <row r="25" spans="1:16" ht="27.6" x14ac:dyDescent="0.3">
      <c r="A25" s="9" t="s">
        <v>56</v>
      </c>
      <c r="B25" s="9" t="s">
        <v>57</v>
      </c>
      <c r="C25" s="9" t="s">
        <v>58</v>
      </c>
      <c r="D25" s="10" t="s">
        <v>59</v>
      </c>
      <c r="E25" s="11">
        <v>300000</v>
      </c>
      <c r="F25" s="12">
        <v>300000</v>
      </c>
      <c r="G25" s="12">
        <v>0</v>
      </c>
      <c r="H25" s="12">
        <v>0</v>
      </c>
      <c r="I25" s="12">
        <v>0</v>
      </c>
      <c r="J25" s="11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1">
        <v>300000</v>
      </c>
    </row>
    <row r="26" spans="1:16" ht="27.6" x14ac:dyDescent="0.3">
      <c r="A26" s="9" t="s">
        <v>60</v>
      </c>
      <c r="B26" s="9" t="s">
        <v>61</v>
      </c>
      <c r="C26" s="9" t="s">
        <v>62</v>
      </c>
      <c r="D26" s="10" t="s">
        <v>63</v>
      </c>
      <c r="E26" s="11">
        <v>0</v>
      </c>
      <c r="F26" s="12">
        <v>0</v>
      </c>
      <c r="G26" s="12">
        <v>0</v>
      </c>
      <c r="H26" s="12">
        <v>0</v>
      </c>
      <c r="I26" s="12">
        <v>0</v>
      </c>
      <c r="J26" s="11">
        <v>1500000</v>
      </c>
      <c r="K26" s="12">
        <v>1500000</v>
      </c>
      <c r="L26" s="12">
        <v>0</v>
      </c>
      <c r="M26" s="12">
        <v>0</v>
      </c>
      <c r="N26" s="12">
        <v>0</v>
      </c>
      <c r="O26" s="12">
        <v>1500000</v>
      </c>
      <c r="P26" s="11">
        <v>1500000</v>
      </c>
    </row>
    <row r="27" spans="1:16" ht="41.4" x14ac:dyDescent="0.3">
      <c r="A27" s="9" t="s">
        <v>64</v>
      </c>
      <c r="B27" s="9" t="s">
        <v>65</v>
      </c>
      <c r="C27" s="9" t="s">
        <v>66</v>
      </c>
      <c r="D27" s="10" t="s">
        <v>67</v>
      </c>
      <c r="E27" s="11">
        <v>500000</v>
      </c>
      <c r="F27" s="12">
        <v>500000</v>
      </c>
      <c r="G27" s="12">
        <v>0</v>
      </c>
      <c r="H27" s="12">
        <v>0</v>
      </c>
      <c r="I27" s="12">
        <v>0</v>
      </c>
      <c r="J27" s="11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1">
        <v>500000</v>
      </c>
    </row>
    <row r="28" spans="1:16" ht="55.2" x14ac:dyDescent="0.3">
      <c r="A28" s="9" t="s">
        <v>68</v>
      </c>
      <c r="B28" s="9" t="s">
        <v>69</v>
      </c>
      <c r="C28" s="9" t="s">
        <v>70</v>
      </c>
      <c r="D28" s="10" t="s">
        <v>71</v>
      </c>
      <c r="E28" s="11">
        <f>F28</f>
        <v>5800000</v>
      </c>
      <c r="F28" s="18">
        <f>5700000+100000</f>
        <v>5800000</v>
      </c>
      <c r="G28" s="12">
        <v>0</v>
      </c>
      <c r="H28" s="12">
        <v>0</v>
      </c>
      <c r="I28" s="12">
        <v>0</v>
      </c>
      <c r="J28" s="11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v>5800000</v>
      </c>
    </row>
    <row r="29" spans="1:16" x14ac:dyDescent="0.3">
      <c r="A29" s="9" t="s">
        <v>72</v>
      </c>
      <c r="B29" s="9" t="s">
        <v>73</v>
      </c>
      <c r="C29" s="9" t="s">
        <v>70</v>
      </c>
      <c r="D29" s="10" t="s">
        <v>74</v>
      </c>
      <c r="E29" s="11">
        <v>2200000</v>
      </c>
      <c r="F29" s="12">
        <v>2200000</v>
      </c>
      <c r="G29" s="12">
        <v>0</v>
      </c>
      <c r="H29" s="12">
        <v>1600000</v>
      </c>
      <c r="I29" s="12">
        <v>0</v>
      </c>
      <c r="J29" s="11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v>2200000</v>
      </c>
    </row>
    <row r="30" spans="1:16" ht="96.6" x14ac:dyDescent="0.3">
      <c r="A30" s="9" t="s">
        <v>75</v>
      </c>
      <c r="B30" s="9" t="s">
        <v>76</v>
      </c>
      <c r="C30" s="9" t="s">
        <v>77</v>
      </c>
      <c r="D30" s="10" t="s">
        <v>78</v>
      </c>
      <c r="E30" s="11">
        <f>720000+761000</f>
        <v>1481000</v>
      </c>
      <c r="F30" s="12">
        <f>720000+761000</f>
        <v>1481000</v>
      </c>
      <c r="G30" s="12">
        <v>0</v>
      </c>
      <c r="H30" s="12">
        <v>0</v>
      </c>
      <c r="I30" s="12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v>1481000</v>
      </c>
    </row>
    <row r="31" spans="1:16" x14ac:dyDescent="0.3">
      <c r="A31" s="9" t="s">
        <v>79</v>
      </c>
      <c r="B31" s="9" t="s">
        <v>80</v>
      </c>
      <c r="C31" s="9" t="s">
        <v>81</v>
      </c>
      <c r="D31" s="10" t="s">
        <v>82</v>
      </c>
      <c r="E31" s="11">
        <v>100000</v>
      </c>
      <c r="F31" s="12">
        <v>100000</v>
      </c>
      <c r="G31" s="12">
        <v>0</v>
      </c>
      <c r="H31" s="12">
        <v>0</v>
      </c>
      <c r="I31" s="12">
        <v>0</v>
      </c>
      <c r="J31" s="11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v>100000</v>
      </c>
    </row>
    <row r="32" spans="1:16" ht="41.4" x14ac:dyDescent="0.3">
      <c r="A32" s="9" t="s">
        <v>83</v>
      </c>
      <c r="B32" s="9" t="s">
        <v>84</v>
      </c>
      <c r="C32" s="9" t="s">
        <v>85</v>
      </c>
      <c r="D32" s="10" t="s">
        <v>86</v>
      </c>
      <c r="E32" s="11">
        <v>500000</v>
      </c>
      <c r="F32" s="12">
        <v>500000</v>
      </c>
      <c r="G32" s="12">
        <v>0</v>
      </c>
      <c r="H32" s="12">
        <v>0</v>
      </c>
      <c r="I32" s="12">
        <v>0</v>
      </c>
      <c r="J32" s="11">
        <v>2000000</v>
      </c>
      <c r="K32" s="12">
        <v>2000000</v>
      </c>
      <c r="L32" s="12">
        <v>0</v>
      </c>
      <c r="M32" s="12">
        <v>0</v>
      </c>
      <c r="N32" s="12">
        <v>0</v>
      </c>
      <c r="O32" s="12">
        <v>2000000</v>
      </c>
      <c r="P32" s="11">
        <v>2500000</v>
      </c>
    </row>
    <row r="33" spans="1:16" ht="27.6" x14ac:dyDescent="0.3">
      <c r="A33" s="9" t="s">
        <v>87</v>
      </c>
      <c r="B33" s="9" t="s">
        <v>88</v>
      </c>
      <c r="C33" s="9" t="s">
        <v>89</v>
      </c>
      <c r="D33" s="10" t="s">
        <v>90</v>
      </c>
      <c r="E33" s="11">
        <v>50000</v>
      </c>
      <c r="F33" s="12">
        <v>50000</v>
      </c>
      <c r="G33" s="12">
        <v>0</v>
      </c>
      <c r="H33" s="12">
        <v>0</v>
      </c>
      <c r="I33" s="12">
        <v>0</v>
      </c>
      <c r="J33" s="1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v>50000</v>
      </c>
    </row>
    <row r="34" spans="1:16" x14ac:dyDescent="0.3">
      <c r="A34" s="9" t="s">
        <v>91</v>
      </c>
      <c r="B34" s="9" t="s">
        <v>92</v>
      </c>
      <c r="C34" s="9" t="s">
        <v>93</v>
      </c>
      <c r="D34" s="10" t="s">
        <v>94</v>
      </c>
      <c r="E34" s="11">
        <v>100000</v>
      </c>
      <c r="F34" s="12">
        <v>100000</v>
      </c>
      <c r="G34" s="12">
        <v>0</v>
      </c>
      <c r="H34" s="12">
        <v>0</v>
      </c>
      <c r="I34" s="12">
        <v>0</v>
      </c>
      <c r="J34" s="11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v>100000</v>
      </c>
    </row>
    <row r="35" spans="1:16" ht="27.6" x14ac:dyDescent="0.3">
      <c r="A35" s="9" t="s">
        <v>95</v>
      </c>
      <c r="B35" s="9" t="s">
        <v>96</v>
      </c>
      <c r="C35" s="9" t="s">
        <v>97</v>
      </c>
      <c r="D35" s="10" t="s">
        <v>98</v>
      </c>
      <c r="E35" s="11">
        <v>50000</v>
      </c>
      <c r="F35" s="12">
        <v>50000</v>
      </c>
      <c r="G35" s="12">
        <v>0</v>
      </c>
      <c r="H35" s="12">
        <v>0</v>
      </c>
      <c r="I35" s="12">
        <v>0</v>
      </c>
      <c r="J35" s="11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v>50000</v>
      </c>
    </row>
    <row r="36" spans="1:16" ht="27.6" x14ac:dyDescent="0.3">
      <c r="A36" s="9" t="s">
        <v>99</v>
      </c>
      <c r="B36" s="9" t="s">
        <v>100</v>
      </c>
      <c r="C36" s="9" t="s">
        <v>101</v>
      </c>
      <c r="D36" s="10" t="s">
        <v>102</v>
      </c>
      <c r="E36" s="11">
        <v>0</v>
      </c>
      <c r="F36" s="12">
        <v>0</v>
      </c>
      <c r="G36" s="12">
        <v>0</v>
      </c>
      <c r="H36" s="12">
        <v>0</v>
      </c>
      <c r="I36" s="12">
        <v>0</v>
      </c>
      <c r="J36" s="11">
        <v>10300</v>
      </c>
      <c r="K36" s="12">
        <v>0</v>
      </c>
      <c r="L36" s="12">
        <v>10300</v>
      </c>
      <c r="M36" s="12">
        <v>0</v>
      </c>
      <c r="N36" s="12">
        <v>0</v>
      </c>
      <c r="O36" s="12">
        <v>0</v>
      </c>
      <c r="P36" s="11">
        <v>10300</v>
      </c>
    </row>
    <row r="37" spans="1:16" ht="41.4" x14ac:dyDescent="0.3">
      <c r="A37" s="5" t="s">
        <v>103</v>
      </c>
      <c r="B37" s="5" t="s">
        <v>20</v>
      </c>
      <c r="C37" s="5" t="s">
        <v>20</v>
      </c>
      <c r="D37" s="6" t="s">
        <v>165</v>
      </c>
      <c r="E37" s="17">
        <f>E38</f>
        <v>191748840</v>
      </c>
      <c r="F37" s="8">
        <f>F38</f>
        <v>191748840</v>
      </c>
      <c r="G37" s="8">
        <f t="shared" ref="G37:H37" si="1">G38</f>
        <v>141367778</v>
      </c>
      <c r="H37" s="8">
        <f t="shared" si="1"/>
        <v>16039424</v>
      </c>
      <c r="I37" s="8">
        <v>0</v>
      </c>
      <c r="J37" s="7">
        <v>2669600</v>
      </c>
      <c r="K37" s="8">
        <v>369600</v>
      </c>
      <c r="L37" s="8">
        <v>2300000</v>
      </c>
      <c r="M37" s="8">
        <v>245000</v>
      </c>
      <c r="N37" s="8">
        <v>0</v>
      </c>
      <c r="O37" s="8">
        <v>369600</v>
      </c>
      <c r="P37" s="7">
        <f>P38</f>
        <v>194418440</v>
      </c>
    </row>
    <row r="38" spans="1:16" ht="41.4" x14ac:dyDescent="0.3">
      <c r="A38" s="5" t="s">
        <v>104</v>
      </c>
      <c r="B38" s="5" t="s">
        <v>20</v>
      </c>
      <c r="C38" s="5" t="s">
        <v>20</v>
      </c>
      <c r="D38" s="6" t="s">
        <v>166</v>
      </c>
      <c r="E38" s="17">
        <f>E39+E40+E41+E42+E43+E44+E45+E46+E47+E48+E49+E50+E51+E52+E53+E54</f>
        <v>191748840</v>
      </c>
      <c r="F38" s="8">
        <f>F39+F40+F41+F42+F43+F44+F45+F46+F47+F48+F49+F50+F51+F52+F53+F54</f>
        <v>191748840</v>
      </c>
      <c r="G38" s="8">
        <f t="shared" ref="G38:H38" si="2">G39+G40+G41+G42+G43+G44+G45+G46+G47+G48+G49+G50+G51+G52+G53+G54</f>
        <v>141367778</v>
      </c>
      <c r="H38" s="8">
        <f t="shared" si="2"/>
        <v>16039424</v>
      </c>
      <c r="I38" s="8">
        <v>0</v>
      </c>
      <c r="J38" s="7">
        <v>2669600</v>
      </c>
      <c r="K38" s="8">
        <v>369600</v>
      </c>
      <c r="L38" s="8">
        <v>2300000</v>
      </c>
      <c r="M38" s="8">
        <v>245000</v>
      </c>
      <c r="N38" s="8">
        <v>0</v>
      </c>
      <c r="O38" s="8">
        <v>369600</v>
      </c>
      <c r="P38" s="7">
        <f>P39+P40+P41+P42+P43+P44+P45+P46+P47+P48+P49+P50+P51+P52+P53+P54</f>
        <v>194418440</v>
      </c>
    </row>
    <row r="39" spans="1:16" ht="41.4" x14ac:dyDescent="0.3">
      <c r="A39" s="9" t="s">
        <v>105</v>
      </c>
      <c r="B39" s="9" t="s">
        <v>106</v>
      </c>
      <c r="C39" s="9" t="s">
        <v>24</v>
      </c>
      <c r="D39" s="10" t="s">
        <v>107</v>
      </c>
      <c r="E39" s="11">
        <v>1580900</v>
      </c>
      <c r="F39" s="12">
        <v>1580900</v>
      </c>
      <c r="G39" s="12">
        <v>1267100</v>
      </c>
      <c r="H39" s="12">
        <v>0</v>
      </c>
      <c r="I39" s="12">
        <v>0</v>
      </c>
      <c r="J39" s="11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1">
        <v>1580900</v>
      </c>
    </row>
    <row r="40" spans="1:16" x14ac:dyDescent="0.3">
      <c r="A40" s="9" t="s">
        <v>108</v>
      </c>
      <c r="B40" s="9" t="s">
        <v>31</v>
      </c>
      <c r="C40" s="9" t="s">
        <v>32</v>
      </c>
      <c r="D40" s="10" t="s">
        <v>33</v>
      </c>
      <c r="E40" s="11">
        <f>31724681-587000</f>
        <v>31137681</v>
      </c>
      <c r="F40" s="12">
        <f>31724681-587000</f>
        <v>31137681</v>
      </c>
      <c r="G40" s="12">
        <v>20097000</v>
      </c>
      <c r="H40" s="12">
        <f>6026341-587000</f>
        <v>5439341</v>
      </c>
      <c r="I40" s="12">
        <v>0</v>
      </c>
      <c r="J40" s="11">
        <v>2000000</v>
      </c>
      <c r="K40" s="12">
        <v>0</v>
      </c>
      <c r="L40" s="12">
        <v>2000000</v>
      </c>
      <c r="M40" s="12">
        <v>0</v>
      </c>
      <c r="N40" s="12">
        <v>0</v>
      </c>
      <c r="O40" s="12">
        <v>0</v>
      </c>
      <c r="P40" s="11">
        <f>E40+J40</f>
        <v>33137681</v>
      </c>
    </row>
    <row r="41" spans="1:16" ht="27.6" x14ac:dyDescent="0.3">
      <c r="A41" s="9" t="s">
        <v>109</v>
      </c>
      <c r="B41" s="9" t="s">
        <v>110</v>
      </c>
      <c r="C41" s="9" t="s">
        <v>111</v>
      </c>
      <c r="D41" s="10" t="s">
        <v>112</v>
      </c>
      <c r="E41" s="11">
        <f>23468429-174000</f>
        <v>23294429</v>
      </c>
      <c r="F41" s="12">
        <f>23468429-174000</f>
        <v>23294429</v>
      </c>
      <c r="G41" s="12">
        <v>11037060</v>
      </c>
      <c r="H41" s="12">
        <f>8993216-174000</f>
        <v>8819216</v>
      </c>
      <c r="I41" s="12">
        <v>0</v>
      </c>
      <c r="J41" s="11">
        <v>180000</v>
      </c>
      <c r="K41" s="12">
        <v>180000</v>
      </c>
      <c r="L41" s="12">
        <v>0</v>
      </c>
      <c r="M41" s="12">
        <v>0</v>
      </c>
      <c r="N41" s="12">
        <v>0</v>
      </c>
      <c r="O41" s="12">
        <v>180000</v>
      </c>
      <c r="P41" s="11">
        <f>E41+J41</f>
        <v>23474429</v>
      </c>
    </row>
    <row r="42" spans="1:16" ht="27.6" x14ac:dyDescent="0.3">
      <c r="A42" s="9" t="s">
        <v>113</v>
      </c>
      <c r="B42" s="9" t="s">
        <v>114</v>
      </c>
      <c r="C42" s="9" t="s">
        <v>111</v>
      </c>
      <c r="D42" s="10" t="s">
        <v>112</v>
      </c>
      <c r="E42" s="11">
        <v>111093500</v>
      </c>
      <c r="F42" s="12">
        <v>111093500</v>
      </c>
      <c r="G42" s="12">
        <v>91040000</v>
      </c>
      <c r="H42" s="12">
        <v>0</v>
      </c>
      <c r="I42" s="12">
        <v>0</v>
      </c>
      <c r="J42" s="11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1">
        <v>111093500</v>
      </c>
    </row>
    <row r="43" spans="1:16" ht="41.4" x14ac:dyDescent="0.3">
      <c r="A43" s="9" t="s">
        <v>115</v>
      </c>
      <c r="B43" s="9" t="s">
        <v>116</v>
      </c>
      <c r="C43" s="9" t="s">
        <v>117</v>
      </c>
      <c r="D43" s="10" t="s">
        <v>118</v>
      </c>
      <c r="E43" s="11">
        <v>4027109</v>
      </c>
      <c r="F43" s="12">
        <v>4027109</v>
      </c>
      <c r="G43" s="12">
        <v>2961829</v>
      </c>
      <c r="H43" s="12">
        <v>349280</v>
      </c>
      <c r="I43" s="12">
        <v>0</v>
      </c>
      <c r="J43" s="11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1">
        <v>4027109</v>
      </c>
    </row>
    <row r="44" spans="1:16" ht="27.6" x14ac:dyDescent="0.3">
      <c r="A44" s="9" t="s">
        <v>119</v>
      </c>
      <c r="B44" s="9" t="s">
        <v>120</v>
      </c>
      <c r="C44" s="9" t="s">
        <v>117</v>
      </c>
      <c r="D44" s="10" t="s">
        <v>121</v>
      </c>
      <c r="E44" s="11">
        <v>5613970</v>
      </c>
      <c r="F44" s="12">
        <v>5613970</v>
      </c>
      <c r="G44" s="12">
        <v>4333568</v>
      </c>
      <c r="H44" s="12">
        <v>263118</v>
      </c>
      <c r="I44" s="12">
        <v>0</v>
      </c>
      <c r="J44" s="11">
        <v>300000</v>
      </c>
      <c r="K44" s="12">
        <v>0</v>
      </c>
      <c r="L44" s="12">
        <v>300000</v>
      </c>
      <c r="M44" s="12">
        <v>245000</v>
      </c>
      <c r="N44" s="12">
        <v>0</v>
      </c>
      <c r="O44" s="12">
        <v>0</v>
      </c>
      <c r="P44" s="11">
        <v>5913970</v>
      </c>
    </row>
    <row r="45" spans="1:16" ht="27.6" x14ac:dyDescent="0.3">
      <c r="A45" s="9" t="s">
        <v>122</v>
      </c>
      <c r="B45" s="9" t="s">
        <v>123</v>
      </c>
      <c r="C45" s="9" t="s">
        <v>124</v>
      </c>
      <c r="D45" s="10" t="s">
        <v>125</v>
      </c>
      <c r="E45" s="11">
        <v>4465669</v>
      </c>
      <c r="F45" s="12">
        <v>4465669</v>
      </c>
      <c r="G45" s="12">
        <v>3400000</v>
      </c>
      <c r="H45" s="12">
        <v>148669</v>
      </c>
      <c r="I45" s="12">
        <v>0</v>
      </c>
      <c r="J45" s="11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1">
        <v>4465669</v>
      </c>
    </row>
    <row r="46" spans="1:16" x14ac:dyDescent="0.3">
      <c r="A46" s="9" t="s">
        <v>126</v>
      </c>
      <c r="B46" s="9" t="s">
        <v>127</v>
      </c>
      <c r="C46" s="9" t="s">
        <v>124</v>
      </c>
      <c r="D46" s="10" t="s">
        <v>128</v>
      </c>
      <c r="E46" s="11">
        <v>66290</v>
      </c>
      <c r="F46" s="12">
        <v>66290</v>
      </c>
      <c r="G46" s="12">
        <v>0</v>
      </c>
      <c r="H46" s="12">
        <v>0</v>
      </c>
      <c r="I46" s="12">
        <v>0</v>
      </c>
      <c r="J46" s="11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1">
        <v>66290</v>
      </c>
    </row>
    <row r="47" spans="1:16" ht="27.6" x14ac:dyDescent="0.3">
      <c r="A47" s="9" t="s">
        <v>129</v>
      </c>
      <c r="B47" s="9" t="s">
        <v>130</v>
      </c>
      <c r="C47" s="9" t="s">
        <v>124</v>
      </c>
      <c r="D47" s="10" t="s">
        <v>131</v>
      </c>
      <c r="E47" s="11">
        <v>211102</v>
      </c>
      <c r="F47" s="12">
        <v>211102</v>
      </c>
      <c r="G47" s="12">
        <v>143754</v>
      </c>
      <c r="H47" s="12">
        <v>26222</v>
      </c>
      <c r="I47" s="12">
        <v>0</v>
      </c>
      <c r="J47" s="11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1">
        <v>211102</v>
      </c>
    </row>
    <row r="48" spans="1:16" ht="27.6" x14ac:dyDescent="0.3">
      <c r="A48" s="9" t="s">
        <v>132</v>
      </c>
      <c r="B48" s="9" t="s">
        <v>133</v>
      </c>
      <c r="C48" s="9" t="s">
        <v>124</v>
      </c>
      <c r="D48" s="10" t="s">
        <v>134</v>
      </c>
      <c r="E48" s="11">
        <v>1423600</v>
      </c>
      <c r="F48" s="12">
        <v>1423600</v>
      </c>
      <c r="G48" s="12">
        <v>1185000</v>
      </c>
      <c r="H48" s="12">
        <v>0</v>
      </c>
      <c r="I48" s="12">
        <v>0</v>
      </c>
      <c r="J48" s="11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1">
        <v>1423600</v>
      </c>
    </row>
    <row r="49" spans="1:16" ht="55.2" x14ac:dyDescent="0.3">
      <c r="A49" s="9" t="s">
        <v>135</v>
      </c>
      <c r="B49" s="9" t="s">
        <v>136</v>
      </c>
      <c r="C49" s="9" t="s">
        <v>124</v>
      </c>
      <c r="D49" s="10" t="s">
        <v>137</v>
      </c>
      <c r="E49" s="11">
        <v>273100</v>
      </c>
      <c r="F49" s="12">
        <v>273100</v>
      </c>
      <c r="G49" s="12">
        <v>223850</v>
      </c>
      <c r="H49" s="12">
        <v>0</v>
      </c>
      <c r="I49" s="12">
        <v>0</v>
      </c>
      <c r="J49" s="11">
        <v>89600</v>
      </c>
      <c r="K49" s="12">
        <v>89600</v>
      </c>
      <c r="L49" s="12">
        <v>0</v>
      </c>
      <c r="M49" s="12">
        <v>0</v>
      </c>
      <c r="N49" s="12">
        <v>0</v>
      </c>
      <c r="O49" s="12">
        <v>89600</v>
      </c>
      <c r="P49" s="11">
        <v>362700</v>
      </c>
    </row>
    <row r="50" spans="1:16" x14ac:dyDescent="0.3">
      <c r="A50" s="9" t="s">
        <v>138</v>
      </c>
      <c r="B50" s="9" t="s">
        <v>139</v>
      </c>
      <c r="C50" s="9" t="s">
        <v>140</v>
      </c>
      <c r="D50" s="10" t="s">
        <v>141</v>
      </c>
      <c r="E50" s="11">
        <v>2907477</v>
      </c>
      <c r="F50" s="12">
        <v>2907477</v>
      </c>
      <c r="G50" s="12">
        <v>2075384</v>
      </c>
      <c r="H50" s="12">
        <v>292509</v>
      </c>
      <c r="I50" s="12">
        <v>0</v>
      </c>
      <c r="J50" s="11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1">
        <v>2907477</v>
      </c>
    </row>
    <row r="51" spans="1:16" ht="41.4" x14ac:dyDescent="0.3">
      <c r="A51" s="9" t="s">
        <v>142</v>
      </c>
      <c r="B51" s="9" t="s">
        <v>143</v>
      </c>
      <c r="C51" s="9" t="s">
        <v>144</v>
      </c>
      <c r="D51" s="10" t="s">
        <v>145</v>
      </c>
      <c r="E51" s="11">
        <v>3234812</v>
      </c>
      <c r="F51" s="12">
        <v>3234812</v>
      </c>
      <c r="G51" s="12">
        <v>2078183</v>
      </c>
      <c r="H51" s="12">
        <v>662429</v>
      </c>
      <c r="I51" s="12">
        <v>0</v>
      </c>
      <c r="J51" s="11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1">
        <v>3234812</v>
      </c>
    </row>
    <row r="52" spans="1:16" x14ac:dyDescent="0.3">
      <c r="A52" s="9" t="s">
        <v>146</v>
      </c>
      <c r="B52" s="9" t="s">
        <v>147</v>
      </c>
      <c r="C52" s="9" t="s">
        <v>62</v>
      </c>
      <c r="D52" s="10" t="s">
        <v>148</v>
      </c>
      <c r="E52" s="11">
        <v>370000</v>
      </c>
      <c r="F52" s="12">
        <v>370000</v>
      </c>
      <c r="G52" s="12">
        <v>0</v>
      </c>
      <c r="H52" s="12">
        <v>0</v>
      </c>
      <c r="I52" s="12">
        <v>0</v>
      </c>
      <c r="J52" s="11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1">
        <v>370000</v>
      </c>
    </row>
    <row r="53" spans="1:16" ht="27.6" x14ac:dyDescent="0.3">
      <c r="A53" s="9" t="s">
        <v>149</v>
      </c>
      <c r="B53" s="9" t="s">
        <v>150</v>
      </c>
      <c r="C53" s="9" t="s">
        <v>66</v>
      </c>
      <c r="D53" s="10" t="s">
        <v>151</v>
      </c>
      <c r="E53" s="11">
        <v>2049201</v>
      </c>
      <c r="F53" s="12">
        <v>2049201</v>
      </c>
      <c r="G53" s="12">
        <v>1525050</v>
      </c>
      <c r="H53" s="12">
        <v>38640</v>
      </c>
      <c r="I53" s="12">
        <v>0</v>
      </c>
      <c r="J53" s="11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1">
        <v>2049201</v>
      </c>
    </row>
    <row r="54" spans="1:16" x14ac:dyDescent="0.3">
      <c r="A54" s="9" t="s">
        <v>152</v>
      </c>
      <c r="B54" s="9" t="s">
        <v>153</v>
      </c>
      <c r="C54" s="9" t="s">
        <v>154</v>
      </c>
      <c r="D54" s="10" t="s">
        <v>155</v>
      </c>
      <c r="E54" s="11">
        <v>0</v>
      </c>
      <c r="F54" s="12">
        <v>0</v>
      </c>
      <c r="G54" s="12">
        <v>0</v>
      </c>
      <c r="H54" s="12">
        <v>0</v>
      </c>
      <c r="I54" s="12">
        <v>0</v>
      </c>
      <c r="J54" s="11">
        <v>100000</v>
      </c>
      <c r="K54" s="12">
        <v>100000</v>
      </c>
      <c r="L54" s="12">
        <v>0</v>
      </c>
      <c r="M54" s="12">
        <v>0</v>
      </c>
      <c r="N54" s="12">
        <v>0</v>
      </c>
      <c r="O54" s="12">
        <v>100000</v>
      </c>
      <c r="P54" s="11">
        <v>100000</v>
      </c>
    </row>
    <row r="55" spans="1:16" ht="27.6" x14ac:dyDescent="0.3">
      <c r="A55" s="5" t="s">
        <v>156</v>
      </c>
      <c r="B55" s="5" t="s">
        <v>20</v>
      </c>
      <c r="C55" s="5" t="s">
        <v>20</v>
      </c>
      <c r="D55" s="6" t="s">
        <v>167</v>
      </c>
      <c r="E55" s="7">
        <v>1336600</v>
      </c>
      <c r="F55" s="8">
        <v>1336600</v>
      </c>
      <c r="G55" s="8">
        <v>1030000</v>
      </c>
      <c r="H55" s="8">
        <v>35600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v>1336600</v>
      </c>
    </row>
    <row r="56" spans="1:16" ht="27.6" x14ac:dyDescent="0.3">
      <c r="A56" s="5" t="s">
        <v>157</v>
      </c>
      <c r="B56" s="5" t="s">
        <v>20</v>
      </c>
      <c r="C56" s="5" t="s">
        <v>20</v>
      </c>
      <c r="D56" s="6" t="s">
        <v>168</v>
      </c>
      <c r="E56" s="7">
        <v>1336600</v>
      </c>
      <c r="F56" s="8">
        <v>1336600</v>
      </c>
      <c r="G56" s="8">
        <v>1030000</v>
      </c>
      <c r="H56" s="8">
        <v>35600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v>1336600</v>
      </c>
    </row>
    <row r="57" spans="1:16" ht="41.4" x14ac:dyDescent="0.3">
      <c r="A57" s="9" t="s">
        <v>158</v>
      </c>
      <c r="B57" s="9" t="s">
        <v>106</v>
      </c>
      <c r="C57" s="9" t="s">
        <v>24</v>
      </c>
      <c r="D57" s="10" t="s">
        <v>107</v>
      </c>
      <c r="E57" s="11">
        <v>1336600</v>
      </c>
      <c r="F57" s="12">
        <v>1336600</v>
      </c>
      <c r="G57" s="12">
        <v>1030000</v>
      </c>
      <c r="H57" s="12">
        <v>35600</v>
      </c>
      <c r="I57" s="12">
        <v>0</v>
      </c>
      <c r="J57" s="11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1">
        <v>1336600</v>
      </c>
    </row>
    <row r="58" spans="1:16" x14ac:dyDescent="0.3">
      <c r="A58" s="13" t="s">
        <v>160</v>
      </c>
      <c r="B58" s="14" t="s">
        <v>160</v>
      </c>
      <c r="C58" s="14" t="s">
        <v>160</v>
      </c>
      <c r="D58" s="14" t="s">
        <v>159</v>
      </c>
      <c r="E58" s="7">
        <f>E14+E37+E55</f>
        <v>231926432</v>
      </c>
      <c r="F58" s="7">
        <f t="shared" ref="F58:O58" si="3">F14+F37+F55</f>
        <v>231926432</v>
      </c>
      <c r="G58" s="7">
        <f t="shared" si="3"/>
        <v>155877301</v>
      </c>
      <c r="H58" s="7">
        <f t="shared" si="3"/>
        <v>18590524</v>
      </c>
      <c r="I58" s="7">
        <f t="shared" si="3"/>
        <v>0</v>
      </c>
      <c r="J58" s="7">
        <f t="shared" si="3"/>
        <v>6679900</v>
      </c>
      <c r="K58" s="7">
        <f t="shared" si="3"/>
        <v>4369600</v>
      </c>
      <c r="L58" s="7">
        <f t="shared" si="3"/>
        <v>2310300</v>
      </c>
      <c r="M58" s="7">
        <f t="shared" si="3"/>
        <v>245000</v>
      </c>
      <c r="N58" s="7">
        <f t="shared" si="3"/>
        <v>0</v>
      </c>
      <c r="O58" s="7">
        <f t="shared" si="3"/>
        <v>4369600</v>
      </c>
      <c r="P58" s="7">
        <f>P14+P37+P55</f>
        <v>238606332</v>
      </c>
    </row>
    <row r="60" spans="1:16" s="16" customFormat="1" x14ac:dyDescent="0.3"/>
    <row r="62" spans="1:16" s="20" customFormat="1" ht="18" x14ac:dyDescent="0.35">
      <c r="B62" s="21" t="s">
        <v>169</v>
      </c>
      <c r="E62" s="21"/>
      <c r="K62" s="20" t="s">
        <v>170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39370078740157483" bottom="0.19685039370078741" header="0" footer="0"/>
  <pageSetup paperSize="9" scale="60" fitToHeight="50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3</vt:lpstr>
      <vt:lpstr>'Дод 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2022-01-04T09:17:41Z</cp:lastPrinted>
  <dcterms:created xsi:type="dcterms:W3CDTF">2021-12-17T13:21:03Z</dcterms:created>
  <dcterms:modified xsi:type="dcterms:W3CDTF">2022-01-05T12:52:31Z</dcterms:modified>
</cp:coreProperties>
</file>